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5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'Bilješke'!$A$1:$J$57</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<sst xmlns="http://schemas.openxmlformats.org/spreadsheetml/2006/main" count="405" uniqueCount="352">
  <si>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</si>
  <si>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</si>
  <si>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</si>
  <si>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</si>
  <si>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</si>
  <si>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</si>
  <si>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</si>
  <si>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</si>
  <si>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</si>
  <si>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</si>
  <si>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</si>
  <si>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</si>
  <si>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</si>
  <si>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</si>
  <si>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</si>
  <si>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</si>
  <si>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</si>
  <si>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</si>
  <si>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</si>
  <si>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</si>
  <si>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</si>
  <si>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</si>
  <si>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</si>
  <si>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</si>
  <si>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</si>
  <si>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</si>
  <si>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</si>
  <si>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</si>
  <si>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</si>
  <si>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</si>
  <si>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</si>
  <si>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</si>
  <si>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</si>
  <si>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</si>
  <si>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</si>
  <si>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</si>
  <si>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</si>
  <si>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</si>
  <si>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</si>
  <si>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</si>
  <si>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</si>
  <si>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</si>
  <si>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</si>
  <si>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</si>
  <si>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</si>
  <si>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</si>
  <si>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</si>
  <si>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</si>
  <si>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</si>
  <si>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</si>
  <si>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</si>
  <si>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</si>
  <si>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</si>
  <si>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</si>
  <si>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</si>
  <si>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</si>
  <si>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</si>
  <si>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</si>
  <si>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</si>
  <si>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</si>
  <si>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</si>
  <si>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</si>
  <si>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</si>
  <si>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</si>
  <si>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</si>
  <si>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</si>
  <si>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</si>
  <si>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</si>
  <si>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</si>
  <si>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</si>
  <si>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</si>
  <si>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</si>
  <si>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</si>
  <si>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</si>
  <si>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</si>
  <si>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</si>
  <si>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</si>
  <si>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</si>
  <si>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</si>
  <si>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</si>
  <si>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</si>
  <si>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</si>
  <si>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</si>
  <si>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</si>
  <si>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</si>
  <si>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</si>
  <si>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</si>
  <si>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</si>
  <si>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</si>
  <si>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</si>
  <si>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</si>
  <si>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</si>
  <si>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</si>
  <si>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</si>
  <si>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</si>
  <si>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</si>
  <si>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</si>
  <si>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</si>
  <si>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</si>
  <si>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</si>
  <si>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</si>
  <si>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</si>
  <si>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</si>
  <si>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</si>
  <si>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</si>
  <si>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</si>
  <si>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</si>
  <si>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</si>
  <si>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</si>
  <si>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</si>
  <si>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</si>
  <si>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</si>
  <si>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</si>
  <si>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</si>
  <si>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</si>
  <si>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</si>
  <si>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</si>
  <si>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</si>
  <si>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</si>
  <si>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</si>
  <si>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</si>
  <si>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</si>
  <si>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</si>
  <si>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</si>
  <si>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</si>
  <si>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</si>
  <si>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</si>
  <si>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</si>
  <si>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</si>
  <si>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</si>
  <si>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</si>
  <si>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</si>
  <si>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</si>
  <si>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</si>
  <si>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</si>
  <si>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</si>
  <si>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</si>
  <si>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</si>
  <si>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</si>
  <si>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</si>
  <si>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</si>
  <si>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</si>
  <si>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</si>
  <si>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</si>
  <si>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</si>
  <si>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</si>
  <si>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</si>
  <si>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</si>
  <si>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</si>
  <si>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</si>
  <si>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</si>
  <si>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</si>
  <si>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</si>
  <si>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</si>
  <si>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</si>
  <si>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</si>
  <si>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</si>
  <si>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</si>
  <si>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</si>
  <si>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</si>
  <si>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</si>
  <si>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</si>
  <si>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</si>
  <si>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</si>
  <si>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</si>
  <si>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</si>
  <si>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</si>
  <si>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</si>
  <si>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</si>
  <si>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</si>
  <si>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</si>
  <si>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</si>
  <si>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</si>
  <si>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</si>
  <si>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</si>
  <si>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</si>
  <si>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</si>
  <si>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</si>
  <si>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</si>
  <si>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</si>
  <si>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</si>
  <si>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</si>
  <si>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</si>
  <si>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</si>
  <si>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</si>
  <si>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</si>
  <si>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</si>
  <si>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</si>
  <si>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</si>
  <si>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</si>
  <si>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</si>
  <si>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</si>
  <si>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</si>
  <si>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</si>
  <si>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</si>
  <si>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</si>
  <si>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</si>
  <si>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</si>
  <si>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</si>
  <si>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</si>
  <si>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</si>
  <si>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</si>
  <si>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</si>
  <si>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</si>
  <si>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</si>
  <si>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</si>
  <si>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</si>
  <si>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</si>
  <si>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</si>
  <si>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</si>
  <si>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</si>
  <si>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</si>
  <si>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</si>
  <si>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</si>
  <si>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</si>
  <si>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</si>
  <si>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</si>
  <si>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</si>
  <si>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</si>
  <si>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</si>
  <si>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</si>
  <si>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</si>
  <si>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</si>
  <si>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</si>
  <si>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</si>
  <si>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</si>
  <si>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</si>
  <si>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</si>
  <si>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</si>
  <si>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</si>
  <si>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</si>
  <si>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</si>
  <si>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</si>
  <si>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</si>
  <si>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</si>
  <si>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</si>
  <si>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</si>
  <si>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</si>
  <si>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</si>
  <si>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</si>
  <si>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</si>
  <si>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</si>
  <si>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</si>
  <si>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</si>
  <si>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</si>
  <si>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</si>
  <si>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</si>
  <si>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</si>
  <si>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</si>
  <si>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</si>
  <si>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</si>
  <si>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</si>
  <si>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</si>
  <si>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</si>
  <si>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</si>
  <si>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</si>
  <si>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</si>
  <si>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</si>
  <si>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</si>
  <si>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</si>
  <si>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</si>
  <si>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</si>
  <si>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</si>
  <si>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</si>
  <si>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</si>
  <si>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</si>
  <si>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</si>
  <si>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</si>
  <si>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</si>
  <si>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</si>
  <si>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</si>
  <si>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</si>
  <si>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</si>
  <si>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</si>
  <si>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</si>
  <si>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</si>
  <si>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</si>
  <si>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</si>
  <si>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</si>
  <si>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</si>
  <si>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</si>
  <si>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</si>
  <si>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</si>
  <si>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</si>
  <si>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</si>
  <si>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</si>
  <si>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</si>
  <si>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</si>
  <si>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</si>
  <si>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</si>
  <si>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</si>
  <si>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</si>
  <si>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</si>
  <si>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</si>
  <si>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</si>
  <si>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</si>
  <si>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</si>
  <si>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</si>
  <si>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</si>
  <si>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</si>
  <si>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</si>
  <si>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</si>
  <si>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</si>
  <si>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</si>
  <si>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</si>
  <si>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</si>
  <si>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</si>
  <si>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</si>
  <si>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</si>
  <si>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</si>
  <si>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</si>
  <si>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</si>
  <si>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</si>
  <si>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</si>
  <si>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</si>
  <si>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</si>
  <si>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</si>
  <si>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</si>
  <si>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</si>
  <si>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</si>
  <si>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</si>
  <si>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</si>
  <si>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stanje na dan 31.12.2017.</t>
  </si>
  <si>
    <t>Obveznik: METALSKA INDUSTRIJA VARAŽDIN d.d.</t>
  </si>
  <si>
    <t>u razdoblju 01.01.2017. do 31.12.2017.</t>
  </si>
  <si>
    <t>01.01.</t>
  </si>
  <si>
    <t>31.12.2017.</t>
  </si>
  <si>
    <t>1.1.2017.</t>
  </si>
  <si>
    <t>03632636</t>
  </si>
  <si>
    <t>070032908</t>
  </si>
  <si>
    <t>95240603723</t>
  </si>
  <si>
    <t>METALSKA INDUSTRIJA VARAŽDIN DD</t>
  </si>
  <si>
    <t>VARAŽDIN</t>
  </si>
  <si>
    <t>FABIJANSKA 33</t>
  </si>
  <si>
    <t>miv@miv.hr</t>
  </si>
  <si>
    <t>http://www.miv.hr</t>
  </si>
  <si>
    <t>Varaždin</t>
  </si>
  <si>
    <t>Varaždinska</t>
  </si>
  <si>
    <t>DA</t>
  </si>
  <si>
    <t>2451</t>
  </si>
  <si>
    <t>STROJAR D.O.O.</t>
  </si>
  <si>
    <t>BISTRA</t>
  </si>
  <si>
    <t>3224171</t>
  </si>
  <si>
    <t>METALSKA INDUSTRIJA VARAŽDIN - TRADE D.O.O.</t>
  </si>
  <si>
    <t>BEOGRAD</t>
  </si>
  <si>
    <t>20778938</t>
  </si>
  <si>
    <t>Vrtarić Irena</t>
  </si>
  <si>
    <t>042290102</t>
  </si>
  <si>
    <t>042330133</t>
  </si>
  <si>
    <t>irena.vrtaric@miv.hr</t>
  </si>
  <si>
    <t>Turek Franjo</t>
  </si>
  <si>
    <t xml:space="preserve">Nematerijalna imovina iznosi 4,5 mil kn i 36% je veća u odnosu na 31.12.2016. kao rezultat kontinuiranog ulaganja u softverske alate, prvenstveno za planiranje i praćenje proizvodnje radi poboljšanja kvalitete poslovnog odlučivanja i konkurentskih prednosti.
Materijalna imovina iznosi 126,5 mil kn i 5% je veća u odnosu na 31.12.2016.g. zbog investicija provedenih tijekom izvještajnog razdoblja, uglavnom u matičnom društvu.
Ukupne zalihe iznose 97,4 mil kn, što je 7% više u odnosu na 31.12.2016. g., pri čemu su najviše povećane zalihe gotovih proizvoda matičnog poduzeća s osnove proizvoda za isporuke koje su uslijedile nakon 31.12. te zaliha konzumne robe zbog potreba nadolazećih projekata. Zalihe sirovina i materijala povećane su u skladu s popunom proizvodnje za naredno razdoblje i porastom nabavnih cijena.
Potraživanja od kupaca iznose 36,8 mil kn i 16% su manja u odnosu na 31.12.2016.g.
Dugoročne financijske obveze iznose ukupno 71,7 mil kn od čega se 66,9 mil kn odnosi na obveze po dugoročnim kreditima matičnog društva, 2,4 mil kn na obveze za financijski leasing matičnog društva, a 2,4 mil kn na obveze društva Strojar prema bankama. Dugoročne financijske obveze povećane su za 3% u odnosu na 31.12.2016. g. s osnove odobrenih kredita matičnom društvu za investicije u imovinu i opremu društva. Pozicija dugoročnih financijskih obveza prikazuje dugoročne kredite i leasing umanjene za kratkoročni dio glavnice koji dospijeva tijekom 2018. godine.
Kratkoročne financijske obveze Grupe iznose 56,3 mil kn što je 10% više u odnosu na 31.12.2016.g. Od toga su kratkoročne financijske obveze matičnog društva 55,4 mil kn, a sastoje se od 33,7 mil kn kratkoročnih kredita, 2,1 mil kn kredita za financiranje izvoznog posla, 5,7 mil kn dobavljačkog faktoringa, 12 mil kn kratkoročnih obveza po dugoročnim kreditima i leasingu, 1,2 mil akreditiva i 740 tis kn dospjelih kamata. Kratkoročne financijske obveze društva Strojar iznose 882 tis kn, a odnose se na kratkoročnu glavnicu dugoročnog kredita.
Obveze prema dobavljačima iznose 34 mil kn i manje su za 8% u odnosu na 31.12.2016. godine. 
Ukupni prihodi za razdoblje iznosili su 226,2 mil kn što je 4 % manje u odnosu na prethodnu godinu. Prihodi od prodaje čine 95% ukupnih prihoda, iznose 215,1 mil kn i manji su za 5% u odnosu na 2016. godinu uslijed pomicanja rokova isporuke zbog gubitka proizvodnih kapaciteta uzrokovanog požarom trafostanice, ograničenog kapaciteta stare linije plastifikacije i brušenja odljevaka gdje je ključni problem nedostatak adekvatne radne snage te strukture asortimana s nižom prodajnom cijenom. Ograničeni kapacitet stare linije plastifikacije je riješen budući da je do kraja 2017. godine u potpunosti profunkcionirala nova linija za plastifikaciju. Problem brušenja odljevaka riješit će se novim CNC obradnim centrom za brušenje odljevaka koji je naručen od dobavljača, a čija isporuka se očekuje početkom 4. kvartala ove godine. Ostali poslovni prihodi i financijski prihodi čine 5% ukupnih prihoda i 30% su veći u odnosu 2016. godinu uslijed knjiženja prihoda s osnove uporabe vlastitih proizvoda . Prihodi od prodaje unutar grupe iznose 5.943 tis kn. 
Materijalni troškovi čine 64% poslovnih rashoda, iznose ukupno 133,1 mil kn i za 2% su manji u odnosu na 2016. godinu. Troškovi osoblja iznose 29% poslovnih rashoda i 4% su veći u odnosu na prethodnu godine u skladu s volumenom i strukturom proizvodnje, kao i uvažavanjem stanja cijena rada na tržištu rada. Financijski rashodi iznose 6% ukupnih rashoda i 1% su manji u odnosu na prethodnu godinu.
Bruto marža iznosi 14,9%, a za 2016. godinu iznosila je 16,1%. Operativna dobit za razdoblje iznosi 10,6 mil kn dok je za prethodnu godinu operativna dobit iznosila 13 mil kn.   Operativna marža iznosi 4,9% u odnosu na 5,7% za prethodnu godinu. Dobit prije oporezivanja iznosi 5.904 tis kn, dok je prethodne godine iznosila 7.041 tis kn. Obračunati je predujam poreza na dobit u iznosu 646 tis kn. Neto marža iznosi 2,4%, a za 2016. godinu iznosila je 2,6%. EBITDA iznosi 20.960 tis kn, a za prethodnu godinu je EBITDA bila 20.623 tis kn. EBITDA marža je 9,6% u odnosu na 9,0% prethodne godine. Pad profitabilnosti posljedica je korekcije cijene rada, manjih prihoda od prodaje uslijed gore navedenih razloga i rasta nabavnih cijena sirovina, materijala i energije.
</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</si>
</sst>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00000"/>
    <numFmt numFmtId="195" formatCode="0.00000"/>
    <numFmt numFmtId="196" formatCode="0.0000"/>
    <numFmt numFmtId="197" formatCode="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5">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Border="1" applyAlignment="1">
      <alignment/>
      <protection/>
    </xf>
    <xf numFmtId="0" fontId="3" fillId="0" borderId="0" xfId="58" applyFont="1" applyBorder="1" applyAlignment="1" applyProtection="1">
      <alignment vertical="center"/>
      <protection hidden="1"/>
    </xf>
    <xf numFmtId="0" fontId="3" fillId="0" borderId="16" xfId="58" applyFont="1" applyBorder="1" applyAlignment="1" applyProtection="1">
      <alignment/>
      <protection hidden="1"/>
    </xf>
    <xf numFmtId="0" fontId="3" fillId="0" borderId="16"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7" xfId="0" applyFont="1" applyFill="1" applyBorder="1" applyAlignment="1">
      <alignment vertical="center"/>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7" xfId="0" applyFill="1" applyBorder="1" applyAlignment="1">
      <alignment/>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22" xfId="58" applyFont="1" applyFill="1" applyBorder="1" applyAlignment="1" applyProtection="1">
      <alignment horizontal="left" vertical="center" wrapText="1"/>
      <protection hidden="1"/>
    </xf>
    <xf numFmtId="0" fontId="3" fillId="0" borderId="23" xfId="58" applyFont="1" applyFill="1" applyBorder="1" applyAlignment="1" applyProtection="1">
      <alignment vertical="center"/>
      <protection hidden="1"/>
    </xf>
    <xf numFmtId="0" fontId="3" fillId="0" borderId="23" xfId="58" applyFont="1" applyBorder="1" applyAlignment="1" applyProtection="1">
      <alignment/>
      <protection hidden="1"/>
    </xf>
    <xf numFmtId="0" fontId="12" fillId="0" borderId="0" xfId="58" applyFont="1" applyBorder="1" applyAlignment="1" applyProtection="1">
      <alignment horizontal="right"/>
      <protection hidden="1"/>
    </xf>
    <xf numFmtId="0" fontId="2" fillId="0" borderId="22" xfId="58" applyFont="1" applyFill="1" applyBorder="1" applyAlignment="1" applyProtection="1">
      <alignment horizontal="right" vertical="center"/>
      <protection hidden="1" locked="0"/>
    </xf>
    <xf numFmtId="49" fontId="2" fillId="0" borderId="22" xfId="58" applyNumberFormat="1" applyFont="1" applyBorder="1" applyAlignment="1" applyProtection="1">
      <alignment horizontal="center" vertical="center"/>
      <protection hidden="1" locked="0"/>
    </xf>
    <xf numFmtId="0" fontId="3" fillId="0" borderId="23" xfId="58" applyFont="1" applyBorder="1" applyAlignment="1" applyProtection="1">
      <alignment horizontal="left"/>
      <protection hidden="1"/>
    </xf>
    <xf numFmtId="0" fontId="3" fillId="0" borderId="22" xfId="58" applyFont="1" applyFill="1" applyBorder="1" applyAlignment="1" applyProtection="1">
      <alignment vertical="center"/>
      <protection hidden="1"/>
    </xf>
    <xf numFmtId="0" fontId="13" fillId="0" borderId="22"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2" fillId="0" borderId="23" xfId="58" applyFont="1" applyBorder="1" applyAlignment="1" applyProtection="1">
      <alignment vertical="center"/>
      <protection hidden="1"/>
    </xf>
    <xf numFmtId="0" fontId="3" fillId="0" borderId="24" xfId="58" applyFont="1" applyBorder="1" applyAlignment="1" applyProtection="1">
      <alignment/>
      <protection hidden="1"/>
    </xf>
    <xf numFmtId="0" fontId="3" fillId="0" borderId="25" xfId="58" applyFont="1" applyFill="1" applyBorder="1" applyAlignment="1" applyProtection="1">
      <alignment horizontal="right" vertical="top" wrapText="1"/>
      <protection hidden="1"/>
    </xf>
    <xf numFmtId="0" fontId="3" fillId="0" borderId="26" xfId="58" applyFont="1" applyFill="1" applyBorder="1" applyAlignment="1" applyProtection="1">
      <alignment horizontal="right" vertical="top" wrapText="1"/>
      <protection hidden="1"/>
    </xf>
    <xf numFmtId="0" fontId="3" fillId="0" borderId="26" xfId="58" applyFont="1" applyFill="1" applyBorder="1" applyAlignment="1" applyProtection="1">
      <alignment/>
      <protection hidden="1"/>
    </xf>
    <xf numFmtId="0" fontId="3" fillId="0" borderId="27" xfId="58" applyFont="1" applyFill="1" applyBorder="1" applyAlignment="1" applyProtection="1">
      <alignment/>
      <protection hidden="1"/>
    </xf>
    <xf numFmtId="14" fontId="2" fillId="0" borderId="19" xfId="58" applyNumberFormat="1" applyFont="1" applyFill="1" applyBorder="1" applyAlignment="1" applyProtection="1">
      <alignment horizontal="center" vertical="center"/>
      <protection hidden="1" locked="0"/>
    </xf>
    <xf numFmtId="1" fontId="2" fillId="0" borderId="18" xfId="58" applyNumberFormat="1" applyFont="1" applyFill="1" applyBorder="1" applyAlignment="1" applyProtection="1">
      <alignment horizontal="center" vertical="center"/>
      <protection hidden="1" locked="0"/>
    </xf>
    <xf numFmtId="3" fontId="2" fillId="0" borderId="18" xfId="58" applyNumberFormat="1" applyFont="1" applyFill="1" applyBorder="1" applyAlignment="1" applyProtection="1">
      <alignment horizontal="right" vertical="center"/>
      <protection hidden="1" locked="0"/>
    </xf>
    <xf numFmtId="0" fontId="2" fillId="0" borderId="18" xfId="58" applyFont="1" applyFill="1" applyBorder="1" applyAlignment="1" applyProtection="1">
      <alignment horizontal="center" vertical="center"/>
      <protection hidden="1" locked="0"/>
    </xf>
    <xf numFmtId="49" fontId="2" fillId="0" borderId="18" xfId="58" applyNumberFormat="1" applyFont="1" applyFill="1" applyBorder="1" applyAlignment="1" applyProtection="1">
      <alignment horizontal="right" vertical="center"/>
      <protection hidden="1" locked="0"/>
    </xf>
    <xf numFmtId="0" fontId="2" fillId="0" borderId="23" xfId="58" applyFont="1" applyFill="1" applyBorder="1" applyAlignment="1" applyProtection="1">
      <alignment horizontal="right" vertical="center"/>
      <protection hidden="1" locked="0"/>
    </xf>
    <xf numFmtId="49" fontId="2" fillId="0" borderId="0" xfId="58" applyNumberFormat="1" applyFont="1" applyFill="1" applyBorder="1" applyAlignment="1" applyProtection="1">
      <alignment horizontal="center" vertical="center"/>
      <protection hidden="1" locked="0"/>
    </xf>
    <xf numFmtId="3" fontId="1" fillId="33" borderId="15"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hidden="1"/>
    </xf>
    <xf numFmtId="3" fontId="1" fillId="34" borderId="15"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locked="0"/>
    </xf>
    <xf numFmtId="14" fontId="7" fillId="0" borderId="0" xfId="63" applyNumberFormat="1" applyFont="1" applyFill="1" applyBorder="1" applyAlignment="1" applyProtection="1">
      <alignment horizontal="center" vertical="center"/>
      <protection hidden="1" locked="0"/>
    </xf>
    <xf numFmtId="0" fontId="3" fillId="0" borderId="28" xfId="58" applyFont="1" applyBorder="1" applyAlignment="1">
      <alignment/>
      <protection/>
    </xf>
    <xf numFmtId="0" fontId="3" fillId="0" borderId="29" xfId="58" applyFont="1" applyBorder="1" applyAlignment="1">
      <alignment/>
      <protection/>
    </xf>
    <xf numFmtId="0" fontId="3" fillId="0" borderId="23" xfId="58" applyFont="1" applyFill="1" applyBorder="1" applyAlignment="1" applyProtection="1">
      <alignment horizontal="center" vertical="center"/>
      <protection hidden="1" locked="0"/>
    </xf>
    <xf numFmtId="0" fontId="3" fillId="0" borderId="22" xfId="58" applyFont="1" applyBorder="1" applyAlignment="1" applyProtection="1">
      <alignment horizontal="left" vertical="center" wrapText="1"/>
      <protection hidden="1"/>
    </xf>
    <xf numFmtId="0" fontId="3" fillId="0" borderId="23" xfId="58" applyFont="1" applyBorder="1" applyAlignment="1" applyProtection="1">
      <alignment/>
      <protection hidden="1"/>
    </xf>
    <xf numFmtId="0" fontId="3" fillId="0" borderId="22" xfId="58" applyFont="1" applyFill="1" applyBorder="1" applyAlignment="1" applyProtection="1">
      <alignment/>
      <protection hidden="1"/>
    </xf>
    <xf numFmtId="0" fontId="3" fillId="0" borderId="0" xfId="58" applyFont="1" applyBorder="1" applyAlignment="1" applyProtection="1">
      <alignment wrapText="1"/>
      <protection hidden="1"/>
    </xf>
    <xf numFmtId="0" fontId="3" fillId="0" borderId="22" xfId="58" applyFont="1" applyBorder="1" applyAlignment="1" applyProtection="1">
      <alignment wrapText="1"/>
      <protection hidden="1"/>
    </xf>
    <xf numFmtId="0" fontId="3" fillId="0" borderId="23" xfId="58" applyFont="1" applyBorder="1" applyAlignment="1" applyProtection="1">
      <alignment horizontal="right"/>
      <protection hidden="1"/>
    </xf>
    <xf numFmtId="0" fontId="3" fillId="0" borderId="0" xfId="58" applyFont="1" applyBorder="1" applyAlignment="1" applyProtection="1">
      <alignment horizontal="right"/>
      <protection hidden="1"/>
    </xf>
    <xf numFmtId="0" fontId="3" fillId="0" borderId="22" xfId="58" applyFont="1" applyBorder="1" applyAlignment="1" applyProtection="1">
      <alignment/>
      <protection hidden="1"/>
    </xf>
    <xf numFmtId="0" fontId="3" fillId="0" borderId="23" xfId="58" applyFont="1" applyBorder="1" applyAlignment="1" applyProtection="1">
      <alignment horizontal="right" wrapText="1"/>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left"/>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vertical="center"/>
      <protection hidden="1"/>
    </xf>
    <xf numFmtId="0" fontId="3" fillId="0" borderId="22" xfId="58" applyFont="1" applyBorder="1" applyAlignment="1" applyProtection="1">
      <alignment vertical="top"/>
      <protection hidden="1"/>
    </xf>
    <xf numFmtId="0" fontId="3" fillId="0" borderId="0" xfId="58" applyFont="1" applyBorder="1" applyAlignment="1">
      <alignment/>
      <protection/>
    </xf>
    <xf numFmtId="0" fontId="3" fillId="0" borderId="22" xfId="58" applyFont="1" applyBorder="1" applyAlignment="1" applyProtection="1">
      <alignment horizontal="left" vertical="top" wrapText="1"/>
      <protection hidden="1"/>
    </xf>
    <xf numFmtId="0" fontId="3" fillId="0" borderId="23" xfId="58" applyFont="1" applyBorder="1" applyAlignment="1">
      <alignment/>
      <protection/>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22" xfId="58" applyFont="1" applyBorder="1" applyAlignment="1" applyProtection="1">
      <alignment horizontal="left" vertical="top" indent="2"/>
      <protection hidden="1"/>
    </xf>
    <xf numFmtId="0" fontId="3" fillId="0" borderId="22" xfId="58" applyFont="1" applyBorder="1" applyAlignment="1" applyProtection="1">
      <alignment horizontal="left" vertical="top" wrapText="1" indent="2"/>
      <protection hidden="1"/>
    </xf>
    <xf numFmtId="0" fontId="3" fillId="0" borderId="23" xfId="58" applyFont="1" applyBorder="1" applyAlignment="1" applyProtection="1">
      <alignment horizontal="right" vertical="top"/>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Fill="1" applyBorder="1" applyAlignment="1">
      <alignment/>
      <protection/>
    </xf>
    <xf numFmtId="0" fontId="3" fillId="0" borderId="23" xfId="58" applyFont="1" applyBorder="1" applyAlignment="1" applyProtection="1">
      <alignment horizontal="left" vertical="top"/>
      <protection hidden="1"/>
    </xf>
    <xf numFmtId="0" fontId="3" fillId="0" borderId="0" xfId="58" applyFont="1" applyBorder="1" applyAlignment="1" applyProtection="1">
      <alignment horizontal="left" vertical="top"/>
      <protection hidden="1"/>
    </xf>
    <xf numFmtId="0" fontId="3" fillId="0" borderId="22" xfId="58" applyFont="1" applyBorder="1" applyAlignment="1" applyProtection="1">
      <alignment horizontal="left"/>
      <protection hidden="1"/>
    </xf>
    <xf numFmtId="0" fontId="3" fillId="0" borderId="28" xfId="58" applyFont="1" applyBorder="1" applyAlignment="1" applyProtection="1">
      <alignment/>
      <protection hidden="1"/>
    </xf>
    <xf numFmtId="0" fontId="3" fillId="0" borderId="29" xfId="58" applyFont="1" applyBorder="1" applyAlignment="1" applyProtection="1">
      <alignment/>
      <protection hidden="1"/>
    </xf>
    <xf numFmtId="0" fontId="3" fillId="0" borderId="23"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23" xfId="58" applyFont="1" applyBorder="1" applyAlignment="1" applyProtection="1">
      <alignment horizontal="right" wrapText="1"/>
      <protection hidden="1"/>
    </xf>
    <xf numFmtId="49" fontId="2" fillId="0" borderId="25" xfId="58" applyNumberFormat="1" applyFont="1" applyFill="1" applyBorder="1" applyAlignment="1" applyProtection="1">
      <alignment horizontal="center" vertical="center"/>
      <protection hidden="1" locked="0"/>
    </xf>
    <xf numFmtId="49" fontId="2" fillId="0" borderId="27" xfId="58" applyNumberFormat="1" applyFont="1" applyFill="1" applyBorder="1" applyAlignment="1" applyProtection="1">
      <alignment horizontal="center" vertical="center"/>
      <protection hidden="1" locked="0"/>
    </xf>
    <xf numFmtId="0" fontId="2" fillId="0" borderId="23"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2" xfId="58" applyFont="1" applyFill="1" applyBorder="1" applyAlignment="1" applyProtection="1">
      <alignment horizontal="left" vertical="center" wrapText="1"/>
      <protection hidden="1"/>
    </xf>
    <xf numFmtId="0" fontId="11" fillId="0" borderId="23"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2" xfId="58" applyFont="1" applyBorder="1" applyAlignment="1" applyProtection="1">
      <alignment horizontal="center" vertical="center" wrapText="1"/>
      <protection hidden="1"/>
    </xf>
    <xf numFmtId="0" fontId="3" fillId="0" borderId="23" xfId="58" applyFont="1" applyBorder="1" applyAlignment="1" applyProtection="1">
      <alignment horizontal="right" vertical="center"/>
      <protection hidden="1"/>
    </xf>
    <xf numFmtId="0" fontId="3" fillId="0" borderId="22" xfId="58" applyFont="1" applyBorder="1" applyAlignment="1" applyProtection="1">
      <alignment horizontal="right"/>
      <protection hidden="1"/>
    </xf>
    <xf numFmtId="0" fontId="1" fillId="0" borderId="23" xfId="58" applyFont="1" applyBorder="1" applyAlignment="1" applyProtection="1">
      <alignment horizontal="right" vertical="center" wrapText="1"/>
      <protection hidden="1"/>
    </xf>
    <xf numFmtId="0" fontId="1" fillId="0" borderId="22" xfId="58" applyFont="1" applyBorder="1" applyAlignment="1" applyProtection="1">
      <alignment horizontal="right" wrapText="1"/>
      <protection hidden="1"/>
    </xf>
    <xf numFmtId="0" fontId="2" fillId="0" borderId="25" xfId="58" applyFont="1" applyFill="1" applyBorder="1" applyAlignment="1" applyProtection="1">
      <alignment horizontal="left" vertical="center"/>
      <protection hidden="1" locked="0"/>
    </xf>
    <xf numFmtId="0" fontId="3" fillId="0" borderId="26" xfId="58" applyFont="1" applyFill="1" applyBorder="1" applyAlignment="1">
      <alignment horizontal="left" vertical="center"/>
      <protection/>
    </xf>
    <xf numFmtId="0" fontId="3" fillId="0" borderId="27" xfId="58" applyFont="1" applyFill="1" applyBorder="1" applyAlignment="1">
      <alignment horizontal="left" vertical="center"/>
      <protection/>
    </xf>
    <xf numFmtId="1" fontId="2" fillId="0" borderId="25" xfId="58" applyNumberFormat="1" applyFont="1" applyFill="1" applyBorder="1" applyAlignment="1" applyProtection="1">
      <alignment horizontal="center" vertical="center"/>
      <protection hidden="1" locked="0"/>
    </xf>
    <xf numFmtId="1" fontId="2" fillId="0" borderId="27" xfId="58" applyNumberFormat="1" applyFont="1" applyFill="1" applyBorder="1" applyAlignment="1" applyProtection="1">
      <alignment horizontal="center" vertical="center"/>
      <protection hidden="1" locked="0"/>
    </xf>
    <xf numFmtId="0" fontId="4" fillId="0" borderId="25" xfId="53" applyFill="1" applyBorder="1" applyAlignment="1" applyProtection="1">
      <alignment/>
      <protection hidden="1" locked="0"/>
    </xf>
    <xf numFmtId="0" fontId="2" fillId="0" borderId="26" xfId="58" applyFont="1" applyFill="1" applyBorder="1" applyAlignment="1" applyProtection="1">
      <alignment/>
      <protection hidden="1" locked="0"/>
    </xf>
    <xf numFmtId="0" fontId="2" fillId="0" borderId="27" xfId="58" applyFont="1" applyFill="1" applyBorder="1" applyAlignment="1" applyProtection="1">
      <alignment/>
      <protection hidden="1" locked="0"/>
    </xf>
    <xf numFmtId="0" fontId="3" fillId="0" borderId="26" xfId="58" applyFont="1" applyFill="1" applyBorder="1" applyAlignment="1">
      <alignment horizontal="left"/>
      <protection/>
    </xf>
    <xf numFmtId="0" fontId="3" fillId="0" borderId="27"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23"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vertical="center"/>
      <protection/>
    </xf>
    <xf numFmtId="0" fontId="3" fillId="0" borderId="22" xfId="58" applyFont="1" applyBorder="1" applyAlignment="1">
      <alignment horizontal="center"/>
      <protection/>
    </xf>
    <xf numFmtId="0" fontId="2" fillId="0" borderId="25" xfId="58" applyFont="1" applyFill="1" applyBorder="1" applyAlignment="1" applyProtection="1">
      <alignment horizontal="right" vertical="center"/>
      <protection hidden="1" locked="0"/>
    </xf>
    <xf numFmtId="0" fontId="3" fillId="0" borderId="26" xfId="58" applyFont="1" applyFill="1" applyBorder="1" applyAlignment="1">
      <alignment/>
      <protection/>
    </xf>
    <xf numFmtId="0" fontId="3" fillId="0" borderId="27" xfId="58" applyFont="1" applyFill="1" applyBorder="1" applyAlignment="1">
      <alignment/>
      <protection/>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28" xfId="58" applyFont="1" applyBorder="1" applyAlignment="1" applyProtection="1">
      <alignment horizontal="center"/>
      <protection hidden="1"/>
    </xf>
    <xf numFmtId="0" fontId="2" fillId="0" borderId="26"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left" vertical="center"/>
      <protection hidden="1" locked="0"/>
    </xf>
    <xf numFmtId="0" fontId="3" fillId="0" borderId="22" xfId="58" applyFont="1" applyBorder="1" applyAlignment="1" applyProtection="1">
      <alignment horizontal="right" wrapText="1"/>
      <protection hidden="1"/>
    </xf>
    <xf numFmtId="49" fontId="2" fillId="0" borderId="25" xfId="58" applyNumberFormat="1" applyFont="1" applyFill="1" applyBorder="1" applyAlignment="1" applyProtection="1">
      <alignment horizontal="left" vertical="center"/>
      <protection hidden="1" locked="0"/>
    </xf>
    <xf numFmtId="49" fontId="2" fillId="0" borderId="26" xfId="58" applyNumberFormat="1" applyFont="1" applyFill="1" applyBorder="1" applyAlignment="1" applyProtection="1">
      <alignment horizontal="left" vertical="center"/>
      <protection hidden="1" locked="0"/>
    </xf>
    <xf numFmtId="49" fontId="2" fillId="0" borderId="27" xfId="58"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28"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6" xfId="58" applyFont="1" applyFill="1" applyBorder="1" applyAlignment="1" applyProtection="1">
      <alignment horizontal="center" vertical="top"/>
      <protection hidden="1"/>
    </xf>
    <xf numFmtId="0" fontId="3" fillId="0" borderId="26" xfId="58" applyFont="1" applyFill="1" applyBorder="1" applyAlignment="1" applyProtection="1">
      <alignment horizontal="center"/>
      <protection hidden="1"/>
    </xf>
    <xf numFmtId="49" fontId="4" fillId="0" borderId="25" xfId="53" applyNumberFormat="1" applyFill="1" applyBorder="1" applyAlignment="1" applyProtection="1">
      <alignment horizontal="left" vertical="center"/>
      <protection hidden="1" locked="0"/>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2" xfId="63"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17"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18" xfId="0" applyFont="1" applyFill="1" applyBorder="1" applyAlignment="1" applyProtection="1">
      <alignment horizontal="center" vertical="center" wrapText="1"/>
      <protection hidden="1"/>
    </xf>
    <xf numFmtId="0" fontId="2"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0"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6"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8"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8"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3" applyFont="1" applyAlignment="1">
      <alignment/>
      <protection/>
    </xf>
    <xf numFmtId="0" fontId="15" fillId="0" borderId="0" xfId="63" applyFont="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I9" sqref="I9"/>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0" t="s">
        <v>248</v>
      </c>
      <c r="B1" s="181"/>
      <c r="C1" s="181"/>
      <c r="D1" s="99"/>
      <c r="E1" s="99"/>
      <c r="F1" s="99"/>
      <c r="G1" s="99"/>
      <c r="H1" s="99"/>
      <c r="I1" s="100"/>
      <c r="J1" s="10"/>
      <c r="K1" s="10"/>
      <c r="L1" s="10"/>
    </row>
    <row r="2" spans="1:12" ht="12.75" customHeight="1">
      <c r="A2" s="139" t="s">
        <v>249</v>
      </c>
      <c r="B2" s="140"/>
      <c r="C2" s="140"/>
      <c r="D2" s="141"/>
      <c r="E2" s="85" t="s">
        <v>327</v>
      </c>
      <c r="F2" s="101"/>
      <c r="G2" s="12" t="s">
        <v>250</v>
      </c>
      <c r="H2" s="85" t="s">
        <v>326</v>
      </c>
      <c r="I2" s="67"/>
      <c r="J2" s="10"/>
      <c r="K2" s="10"/>
      <c r="L2" s="10"/>
    </row>
    <row r="3" spans="1:12" ht="12.75">
      <c r="A3" s="68"/>
      <c r="B3" s="13"/>
      <c r="C3" s="13"/>
      <c r="D3" s="13"/>
      <c r="E3" s="14"/>
      <c r="F3" s="14"/>
      <c r="G3" s="13"/>
      <c r="H3" s="13"/>
      <c r="I3" s="102"/>
      <c r="J3" s="10"/>
      <c r="K3" s="10"/>
      <c r="L3" s="10"/>
    </row>
    <row r="4" spans="1:12" ht="15.75" customHeight="1">
      <c r="A4" s="142" t="s">
        <v>316</v>
      </c>
      <c r="B4" s="143"/>
      <c r="C4" s="143"/>
      <c r="D4" s="143"/>
      <c r="E4" s="143"/>
      <c r="F4" s="143"/>
      <c r="G4" s="143"/>
      <c r="H4" s="143"/>
      <c r="I4" s="144"/>
      <c r="J4" s="10"/>
      <c r="K4" s="10"/>
      <c r="L4" s="10"/>
    </row>
    <row r="5" spans="1:12" ht="12.75">
      <c r="A5" s="103"/>
      <c r="B5" s="21"/>
      <c r="C5" s="21"/>
      <c r="D5" s="21"/>
      <c r="E5" s="16"/>
      <c r="F5" s="70"/>
      <c r="G5" s="17"/>
      <c r="H5" s="18"/>
      <c r="I5" s="104"/>
      <c r="J5" s="10"/>
      <c r="K5" s="10"/>
      <c r="L5" s="10"/>
    </row>
    <row r="6" spans="1:12" ht="12.75">
      <c r="A6" s="145" t="s">
        <v>251</v>
      </c>
      <c r="B6" s="146"/>
      <c r="C6" s="137" t="s">
        <v>328</v>
      </c>
      <c r="D6" s="138"/>
      <c r="E6" s="105"/>
      <c r="F6" s="105"/>
      <c r="G6" s="105"/>
      <c r="H6" s="105"/>
      <c r="I6" s="106"/>
      <c r="J6" s="10"/>
      <c r="K6" s="10"/>
      <c r="L6" s="10"/>
    </row>
    <row r="7" spans="1:12" ht="12.75">
      <c r="A7" s="107"/>
      <c r="B7" s="108"/>
      <c r="C7" s="21"/>
      <c r="D7" s="21"/>
      <c r="E7" s="105"/>
      <c r="F7" s="105"/>
      <c r="G7" s="105"/>
      <c r="H7" s="105"/>
      <c r="I7" s="106"/>
      <c r="J7" s="10"/>
      <c r="K7" s="10"/>
      <c r="L7" s="10"/>
    </row>
    <row r="8" spans="1:12" ht="12.75" customHeight="1">
      <c r="A8" s="147" t="s">
        <v>252</v>
      </c>
      <c r="B8" s="148"/>
      <c r="C8" s="137" t="s">
        <v>329</v>
      </c>
      <c r="D8" s="138"/>
      <c r="E8" s="105"/>
      <c r="F8" s="105"/>
      <c r="G8" s="105"/>
      <c r="H8" s="105"/>
      <c r="I8" s="109"/>
      <c r="J8" s="10"/>
      <c r="K8" s="10"/>
      <c r="L8" s="10"/>
    </row>
    <row r="9" spans="1:12" ht="12.75">
      <c r="A9" s="110"/>
      <c r="B9" s="111"/>
      <c r="C9" s="112"/>
      <c r="D9" s="113"/>
      <c r="E9" s="21"/>
      <c r="F9" s="21"/>
      <c r="G9" s="21"/>
      <c r="H9" s="21"/>
      <c r="I9" s="109"/>
      <c r="J9" s="10"/>
      <c r="K9" s="10"/>
      <c r="L9" s="10"/>
    </row>
    <row r="10" spans="1:12" ht="12.75" customHeight="1">
      <c r="A10" s="134" t="s">
        <v>253</v>
      </c>
      <c r="B10" s="135"/>
      <c r="C10" s="137" t="s">
        <v>330</v>
      </c>
      <c r="D10" s="138"/>
      <c r="E10" s="21"/>
      <c r="F10" s="21"/>
      <c r="G10" s="21"/>
      <c r="H10" s="21"/>
      <c r="I10" s="109"/>
      <c r="J10" s="10"/>
      <c r="K10" s="10"/>
      <c r="L10" s="10"/>
    </row>
    <row r="11" spans="1:12" ht="12.75">
      <c r="A11" s="136"/>
      <c r="B11" s="135"/>
      <c r="C11" s="21"/>
      <c r="D11" s="21"/>
      <c r="E11" s="21"/>
      <c r="F11" s="21"/>
      <c r="G11" s="21"/>
      <c r="H11" s="21"/>
      <c r="I11" s="109"/>
      <c r="J11" s="10"/>
      <c r="K11" s="10"/>
      <c r="L11" s="10"/>
    </row>
    <row r="12" spans="1:12" ht="12.75">
      <c r="A12" s="145" t="s">
        <v>254</v>
      </c>
      <c r="B12" s="146"/>
      <c r="C12" s="149" t="s">
        <v>331</v>
      </c>
      <c r="D12" s="150"/>
      <c r="E12" s="150"/>
      <c r="F12" s="150"/>
      <c r="G12" s="150"/>
      <c r="H12" s="150"/>
      <c r="I12" s="151"/>
      <c r="J12" s="10"/>
      <c r="K12" s="10"/>
      <c r="L12" s="10"/>
    </row>
    <row r="13" spans="1:12" ht="12.75">
      <c r="A13" s="107"/>
      <c r="B13" s="108"/>
      <c r="C13" s="114"/>
      <c r="D13" s="21"/>
      <c r="E13" s="21"/>
      <c r="F13" s="21"/>
      <c r="G13" s="21"/>
      <c r="H13" s="21"/>
      <c r="I13" s="109"/>
      <c r="J13" s="10"/>
      <c r="K13" s="10"/>
      <c r="L13" s="10"/>
    </row>
    <row r="14" spans="1:12" ht="12.75">
      <c r="A14" s="145" t="s">
        <v>255</v>
      </c>
      <c r="B14" s="146"/>
      <c r="C14" s="152">
        <v>42000</v>
      </c>
      <c r="D14" s="153"/>
      <c r="E14" s="21"/>
      <c r="F14" s="149" t="s">
        <v>332</v>
      </c>
      <c r="G14" s="150"/>
      <c r="H14" s="150"/>
      <c r="I14" s="151"/>
      <c r="J14" s="10"/>
      <c r="K14" s="10"/>
      <c r="L14" s="10"/>
    </row>
    <row r="15" spans="1:12" ht="12.75">
      <c r="A15" s="107"/>
      <c r="B15" s="108"/>
      <c r="C15" s="21"/>
      <c r="D15" s="21"/>
      <c r="E15" s="21"/>
      <c r="F15" s="21"/>
      <c r="G15" s="21"/>
      <c r="H15" s="21"/>
      <c r="I15" s="109"/>
      <c r="J15" s="10"/>
      <c r="K15" s="10"/>
      <c r="L15" s="10"/>
    </row>
    <row r="16" spans="1:12" ht="12.75">
      <c r="A16" s="145" t="s">
        <v>256</v>
      </c>
      <c r="B16" s="146"/>
      <c r="C16" s="149" t="s">
        <v>333</v>
      </c>
      <c r="D16" s="150"/>
      <c r="E16" s="150"/>
      <c r="F16" s="150"/>
      <c r="G16" s="150"/>
      <c r="H16" s="150"/>
      <c r="I16" s="151"/>
      <c r="J16" s="10"/>
      <c r="K16" s="10"/>
      <c r="L16" s="10"/>
    </row>
    <row r="17" spans="1:12" ht="12.75">
      <c r="A17" s="107"/>
      <c r="B17" s="108"/>
      <c r="C17" s="21"/>
      <c r="D17" s="21"/>
      <c r="E17" s="21"/>
      <c r="F17" s="21"/>
      <c r="G17" s="21"/>
      <c r="H17" s="21"/>
      <c r="I17" s="109"/>
      <c r="J17" s="10"/>
      <c r="K17" s="10"/>
      <c r="L17" s="10"/>
    </row>
    <row r="18" spans="1:12" ht="12.75">
      <c r="A18" s="145" t="s">
        <v>257</v>
      </c>
      <c r="B18" s="146"/>
      <c r="C18" s="154" t="s">
        <v>334</v>
      </c>
      <c r="D18" s="155"/>
      <c r="E18" s="155"/>
      <c r="F18" s="155"/>
      <c r="G18" s="155"/>
      <c r="H18" s="155"/>
      <c r="I18" s="156"/>
      <c r="J18" s="10"/>
      <c r="K18" s="10"/>
      <c r="L18" s="10"/>
    </row>
    <row r="19" spans="1:12" ht="12.75">
      <c r="A19" s="107"/>
      <c r="B19" s="108"/>
      <c r="C19" s="114"/>
      <c r="D19" s="21"/>
      <c r="E19" s="21"/>
      <c r="F19" s="21"/>
      <c r="G19" s="21"/>
      <c r="H19" s="21"/>
      <c r="I19" s="109"/>
      <c r="J19" s="10"/>
      <c r="K19" s="10"/>
      <c r="L19" s="10"/>
    </row>
    <row r="20" spans="1:12" ht="12.75">
      <c r="A20" s="145" t="s">
        <v>258</v>
      </c>
      <c r="B20" s="146"/>
      <c r="C20" s="154" t="s">
        <v>335</v>
      </c>
      <c r="D20" s="155"/>
      <c r="E20" s="155"/>
      <c r="F20" s="155"/>
      <c r="G20" s="155"/>
      <c r="H20" s="155"/>
      <c r="I20" s="156"/>
      <c r="J20" s="10"/>
      <c r="K20" s="10"/>
      <c r="L20" s="10"/>
    </row>
    <row r="21" spans="1:12" ht="12.75">
      <c r="A21" s="107"/>
      <c r="B21" s="108"/>
      <c r="C21" s="114"/>
      <c r="D21" s="21"/>
      <c r="E21" s="21"/>
      <c r="F21" s="21"/>
      <c r="G21" s="21"/>
      <c r="H21" s="21"/>
      <c r="I21" s="109"/>
      <c r="J21" s="10"/>
      <c r="K21" s="10"/>
      <c r="L21" s="10"/>
    </row>
    <row r="22" spans="1:12" ht="12.75">
      <c r="A22" s="145" t="s">
        <v>259</v>
      </c>
      <c r="B22" s="146"/>
      <c r="C22" s="86">
        <v>472</v>
      </c>
      <c r="D22" s="149" t="s">
        <v>336</v>
      </c>
      <c r="E22" s="157"/>
      <c r="F22" s="158"/>
      <c r="G22" s="145"/>
      <c r="H22" s="159"/>
      <c r="I22" s="71"/>
      <c r="J22" s="10"/>
      <c r="K22" s="10"/>
      <c r="L22" s="10"/>
    </row>
    <row r="23" spans="1:12" ht="12.75">
      <c r="A23" s="107"/>
      <c r="B23" s="108"/>
      <c r="C23" s="21"/>
      <c r="D23" s="21"/>
      <c r="E23" s="21"/>
      <c r="F23" s="21"/>
      <c r="G23" s="21"/>
      <c r="H23" s="21"/>
      <c r="I23" s="109"/>
      <c r="J23" s="10"/>
      <c r="K23" s="10"/>
      <c r="L23" s="10"/>
    </row>
    <row r="24" spans="1:12" ht="12.75">
      <c r="A24" s="145" t="s">
        <v>260</v>
      </c>
      <c r="B24" s="146"/>
      <c r="C24" s="86">
        <v>5</v>
      </c>
      <c r="D24" s="149" t="s">
        <v>337</v>
      </c>
      <c r="E24" s="157"/>
      <c r="F24" s="157"/>
      <c r="G24" s="158"/>
      <c r="H24" s="115" t="s">
        <v>261</v>
      </c>
      <c r="I24" s="87">
        <v>675</v>
      </c>
      <c r="J24" s="10"/>
      <c r="K24" s="10"/>
      <c r="L24" s="10"/>
    </row>
    <row r="25" spans="1:12" ht="12.75">
      <c r="A25" s="107"/>
      <c r="B25" s="108"/>
      <c r="C25" s="21"/>
      <c r="D25" s="21"/>
      <c r="E25" s="21"/>
      <c r="F25" s="21"/>
      <c r="G25" s="108"/>
      <c r="H25" s="108" t="s">
        <v>317</v>
      </c>
      <c r="I25" s="116"/>
      <c r="J25" s="10"/>
      <c r="K25" s="10"/>
      <c r="L25" s="10"/>
    </row>
    <row r="26" spans="1:12" ht="12.75">
      <c r="A26" s="145" t="s">
        <v>262</v>
      </c>
      <c r="B26" s="146"/>
      <c r="C26" s="88" t="s">
        <v>338</v>
      </c>
      <c r="D26" s="22"/>
      <c r="E26" s="117"/>
      <c r="F26" s="21"/>
      <c r="G26" s="160" t="s">
        <v>263</v>
      </c>
      <c r="H26" s="146"/>
      <c r="I26" s="89" t="s">
        <v>339</v>
      </c>
      <c r="J26" s="10"/>
      <c r="K26" s="10"/>
      <c r="L26" s="10"/>
    </row>
    <row r="27" spans="1:12" ht="12.75">
      <c r="A27" s="107"/>
      <c r="B27" s="108"/>
      <c r="C27" s="21"/>
      <c r="D27" s="21"/>
      <c r="E27" s="21"/>
      <c r="F27" s="21"/>
      <c r="G27" s="21"/>
      <c r="H27" s="21"/>
      <c r="I27" s="118"/>
      <c r="J27" s="10"/>
      <c r="K27" s="10"/>
      <c r="L27" s="10"/>
    </row>
    <row r="28" spans="1:12" ht="12.75">
      <c r="A28" s="161" t="s">
        <v>264</v>
      </c>
      <c r="B28" s="162"/>
      <c r="C28" s="163"/>
      <c r="D28" s="163"/>
      <c r="E28" s="162" t="s">
        <v>265</v>
      </c>
      <c r="F28" s="164"/>
      <c r="G28" s="164"/>
      <c r="H28" s="163" t="s">
        <v>266</v>
      </c>
      <c r="I28" s="165"/>
      <c r="J28" s="10"/>
      <c r="K28" s="10"/>
      <c r="L28" s="10"/>
    </row>
    <row r="29" spans="1:12" ht="12.75">
      <c r="A29" s="119"/>
      <c r="B29" s="117"/>
      <c r="C29" s="117"/>
      <c r="D29" s="113"/>
      <c r="E29" s="21"/>
      <c r="F29" s="21"/>
      <c r="G29" s="21"/>
      <c r="H29" s="120"/>
      <c r="I29" s="118"/>
      <c r="J29" s="10"/>
      <c r="K29" s="10"/>
      <c r="L29" s="10"/>
    </row>
    <row r="30" spans="1:12" ht="12.75">
      <c r="A30" s="166" t="s">
        <v>340</v>
      </c>
      <c r="B30" s="167"/>
      <c r="C30" s="167"/>
      <c r="D30" s="168"/>
      <c r="E30" s="166" t="s">
        <v>341</v>
      </c>
      <c r="F30" s="167"/>
      <c r="G30" s="167"/>
      <c r="H30" s="137" t="s">
        <v>342</v>
      </c>
      <c r="I30" s="138"/>
      <c r="J30" s="10"/>
      <c r="K30" s="10"/>
      <c r="L30" s="10"/>
    </row>
    <row r="31" spans="1:12" ht="12.75">
      <c r="A31" s="107"/>
      <c r="B31" s="108"/>
      <c r="C31" s="114"/>
      <c r="D31" s="169"/>
      <c r="E31" s="169"/>
      <c r="F31" s="169"/>
      <c r="G31" s="170"/>
      <c r="H31" s="21"/>
      <c r="I31" s="122"/>
      <c r="J31" s="10"/>
      <c r="K31" s="10"/>
      <c r="L31" s="10"/>
    </row>
    <row r="32" spans="1:12" ht="12.75">
      <c r="A32" s="166" t="s">
        <v>343</v>
      </c>
      <c r="B32" s="167"/>
      <c r="C32" s="167"/>
      <c r="D32" s="168"/>
      <c r="E32" s="166" t="s">
        <v>344</v>
      </c>
      <c r="F32" s="167"/>
      <c r="G32" s="167"/>
      <c r="H32" s="137" t="s">
        <v>345</v>
      </c>
      <c r="I32" s="138"/>
      <c r="J32" s="10"/>
      <c r="K32" s="10"/>
      <c r="L32" s="10"/>
    </row>
    <row r="33" spans="1:12" ht="12.75">
      <c r="A33" s="107"/>
      <c r="B33" s="108"/>
      <c r="C33" s="114"/>
      <c r="D33" s="121"/>
      <c r="E33" s="121"/>
      <c r="F33" s="121"/>
      <c r="G33" s="105"/>
      <c r="H33" s="21"/>
      <c r="I33" s="123"/>
      <c r="J33" s="10"/>
      <c r="K33" s="10"/>
      <c r="L33" s="10"/>
    </row>
    <row r="34" spans="1:12" ht="12.75">
      <c r="A34" s="166"/>
      <c r="B34" s="167"/>
      <c r="C34" s="167"/>
      <c r="D34" s="168"/>
      <c r="E34" s="166"/>
      <c r="F34" s="167"/>
      <c r="G34" s="167"/>
      <c r="H34" s="137"/>
      <c r="I34" s="138"/>
      <c r="J34" s="10"/>
      <c r="K34" s="10"/>
      <c r="L34" s="10"/>
    </row>
    <row r="35" spans="1:12" ht="12.75">
      <c r="A35" s="107"/>
      <c r="B35" s="108"/>
      <c r="C35" s="114"/>
      <c r="D35" s="121"/>
      <c r="E35" s="121"/>
      <c r="F35" s="121"/>
      <c r="G35" s="105"/>
      <c r="H35" s="21"/>
      <c r="I35" s="123"/>
      <c r="J35" s="10"/>
      <c r="K35" s="10"/>
      <c r="L35" s="10"/>
    </row>
    <row r="36" spans="1:12" ht="12.75">
      <c r="A36" s="166"/>
      <c r="B36" s="167"/>
      <c r="C36" s="167"/>
      <c r="D36" s="168"/>
      <c r="E36" s="166"/>
      <c r="F36" s="167"/>
      <c r="G36" s="167"/>
      <c r="H36" s="137"/>
      <c r="I36" s="138"/>
      <c r="J36" s="10"/>
      <c r="K36" s="10"/>
      <c r="L36" s="10"/>
    </row>
    <row r="37" spans="1:12" ht="12.75">
      <c r="A37" s="124"/>
      <c r="B37" s="125"/>
      <c r="C37" s="171"/>
      <c r="D37" s="172"/>
      <c r="E37" s="21"/>
      <c r="F37" s="171"/>
      <c r="G37" s="172"/>
      <c r="H37" s="21"/>
      <c r="I37" s="109"/>
      <c r="J37" s="10"/>
      <c r="K37" s="10"/>
      <c r="L37" s="10"/>
    </row>
    <row r="38" spans="1:12" ht="12.75">
      <c r="A38" s="166"/>
      <c r="B38" s="167"/>
      <c r="C38" s="167"/>
      <c r="D38" s="168"/>
      <c r="E38" s="166"/>
      <c r="F38" s="167"/>
      <c r="G38" s="167"/>
      <c r="H38" s="137"/>
      <c r="I38" s="138"/>
      <c r="J38" s="10"/>
      <c r="K38" s="10"/>
      <c r="L38" s="10"/>
    </row>
    <row r="39" spans="1:12" ht="12.75">
      <c r="A39" s="124"/>
      <c r="B39" s="125"/>
      <c r="C39" s="126"/>
      <c r="D39" s="127"/>
      <c r="E39" s="21"/>
      <c r="F39" s="126"/>
      <c r="G39" s="127"/>
      <c r="H39" s="21"/>
      <c r="I39" s="109"/>
      <c r="J39" s="10"/>
      <c r="K39" s="10"/>
      <c r="L39" s="10"/>
    </row>
    <row r="40" spans="1:12" ht="12.75">
      <c r="A40" s="166"/>
      <c r="B40" s="167"/>
      <c r="C40" s="167"/>
      <c r="D40" s="168"/>
      <c r="E40" s="166"/>
      <c r="F40" s="167"/>
      <c r="G40" s="167"/>
      <c r="H40" s="137"/>
      <c r="I40" s="138"/>
      <c r="J40" s="10"/>
      <c r="K40" s="10"/>
      <c r="L40" s="10"/>
    </row>
    <row r="41" spans="1:12" ht="12.75">
      <c r="A41" s="90"/>
      <c r="B41" s="117"/>
      <c r="C41" s="117"/>
      <c r="D41" s="117"/>
      <c r="E41" s="20"/>
      <c r="F41" s="128"/>
      <c r="G41" s="128"/>
      <c r="H41" s="91"/>
      <c r="I41" s="72"/>
      <c r="J41" s="10"/>
      <c r="K41" s="10"/>
      <c r="L41" s="10"/>
    </row>
    <row r="42" spans="1:12" ht="12.75">
      <c r="A42" s="124"/>
      <c r="B42" s="125"/>
      <c r="C42" s="126"/>
      <c r="D42" s="127"/>
      <c r="E42" s="21"/>
      <c r="F42" s="126"/>
      <c r="G42" s="127"/>
      <c r="H42" s="21"/>
      <c r="I42" s="109"/>
      <c r="J42" s="10"/>
      <c r="K42" s="10"/>
      <c r="L42" s="10"/>
    </row>
    <row r="43" spans="1:12" ht="12.75">
      <c r="A43" s="129"/>
      <c r="B43" s="130"/>
      <c r="C43" s="130"/>
      <c r="D43" s="112"/>
      <c r="E43" s="112"/>
      <c r="F43" s="130"/>
      <c r="G43" s="112"/>
      <c r="H43" s="112"/>
      <c r="I43" s="131"/>
      <c r="J43" s="10"/>
      <c r="K43" s="10"/>
      <c r="L43" s="10"/>
    </row>
    <row r="44" spans="1:12" ht="12.75" customHeight="1">
      <c r="A44" s="134" t="s">
        <v>267</v>
      </c>
      <c r="B44" s="176"/>
      <c r="C44" s="137"/>
      <c r="D44" s="138"/>
      <c r="E44" s="113"/>
      <c r="F44" s="149"/>
      <c r="G44" s="167"/>
      <c r="H44" s="167"/>
      <c r="I44" s="168"/>
      <c r="J44" s="10"/>
      <c r="K44" s="10"/>
      <c r="L44" s="10"/>
    </row>
    <row r="45" spans="1:12" ht="12.75">
      <c r="A45" s="124"/>
      <c r="B45" s="125"/>
      <c r="C45" s="171"/>
      <c r="D45" s="172"/>
      <c r="E45" s="21"/>
      <c r="F45" s="171"/>
      <c r="G45" s="173"/>
      <c r="H45" s="132"/>
      <c r="I45" s="133"/>
      <c r="J45" s="10"/>
      <c r="K45" s="10"/>
      <c r="L45" s="10"/>
    </row>
    <row r="46" spans="1:12" ht="12.75" customHeight="1">
      <c r="A46" s="134" t="s">
        <v>268</v>
      </c>
      <c r="B46" s="176"/>
      <c r="C46" s="149" t="s">
        <v>346</v>
      </c>
      <c r="D46" s="174"/>
      <c r="E46" s="174"/>
      <c r="F46" s="174"/>
      <c r="G46" s="174"/>
      <c r="H46" s="174"/>
      <c r="I46" s="175"/>
      <c r="J46" s="10"/>
      <c r="K46" s="10"/>
      <c r="L46" s="10"/>
    </row>
    <row r="47" spans="1:12" ht="12.75">
      <c r="A47" s="107"/>
      <c r="B47" s="108"/>
      <c r="C47" s="114" t="s">
        <v>269</v>
      </c>
      <c r="D47" s="21"/>
      <c r="E47" s="21"/>
      <c r="F47" s="21"/>
      <c r="G47" s="21"/>
      <c r="H47" s="21"/>
      <c r="I47" s="109"/>
      <c r="J47" s="10"/>
      <c r="K47" s="10"/>
      <c r="L47" s="10"/>
    </row>
    <row r="48" spans="1:12" ht="12.75">
      <c r="A48" s="134" t="s">
        <v>270</v>
      </c>
      <c r="B48" s="176"/>
      <c r="C48" s="177" t="s">
        <v>347</v>
      </c>
      <c r="D48" s="178"/>
      <c r="E48" s="179"/>
      <c r="F48" s="21"/>
      <c r="G48" s="115" t="s">
        <v>271</v>
      </c>
      <c r="H48" s="177" t="s">
        <v>348</v>
      </c>
      <c r="I48" s="179"/>
      <c r="J48" s="10"/>
      <c r="K48" s="10"/>
      <c r="L48" s="10"/>
    </row>
    <row r="49" spans="1:12" ht="12.75">
      <c r="A49" s="107"/>
      <c r="B49" s="108"/>
      <c r="C49" s="114"/>
      <c r="D49" s="21"/>
      <c r="E49" s="21"/>
      <c r="F49" s="21"/>
      <c r="G49" s="21"/>
      <c r="H49" s="21"/>
      <c r="I49" s="109"/>
      <c r="J49" s="10"/>
      <c r="K49" s="10"/>
      <c r="L49" s="10"/>
    </row>
    <row r="50" spans="1:12" ht="12.75" customHeight="1">
      <c r="A50" s="134" t="s">
        <v>257</v>
      </c>
      <c r="B50" s="176"/>
      <c r="C50" s="188" t="s">
        <v>349</v>
      </c>
      <c r="D50" s="178"/>
      <c r="E50" s="178"/>
      <c r="F50" s="178"/>
      <c r="G50" s="178"/>
      <c r="H50" s="178"/>
      <c r="I50" s="179"/>
      <c r="J50" s="10"/>
      <c r="K50" s="10"/>
      <c r="L50" s="10"/>
    </row>
    <row r="51" spans="1:12" ht="12.75">
      <c r="A51" s="107"/>
      <c r="B51" s="108"/>
      <c r="C51" s="21"/>
      <c r="D51" s="21"/>
      <c r="E51" s="21"/>
      <c r="F51" s="21"/>
      <c r="G51" s="21"/>
      <c r="H51" s="21"/>
      <c r="I51" s="109"/>
      <c r="J51" s="10"/>
      <c r="K51" s="10"/>
      <c r="L51" s="10"/>
    </row>
    <row r="52" spans="1:12" ht="12.75">
      <c r="A52" s="145" t="s">
        <v>272</v>
      </c>
      <c r="B52" s="146"/>
      <c r="C52" s="177" t="s">
        <v>350</v>
      </c>
      <c r="D52" s="178"/>
      <c r="E52" s="178"/>
      <c r="F52" s="178"/>
      <c r="G52" s="178"/>
      <c r="H52" s="178"/>
      <c r="I52" s="151"/>
      <c r="J52" s="10"/>
      <c r="K52" s="10"/>
      <c r="L52" s="10"/>
    </row>
    <row r="53" spans="1:12" ht="12.75">
      <c r="A53" s="73"/>
      <c r="B53" s="19"/>
      <c r="C53" s="182" t="s">
        <v>273</v>
      </c>
      <c r="D53" s="182"/>
      <c r="E53" s="182"/>
      <c r="F53" s="182"/>
      <c r="G53" s="182"/>
      <c r="H53" s="182"/>
      <c r="I53" s="74"/>
      <c r="J53" s="10"/>
      <c r="K53" s="10"/>
      <c r="L53" s="10"/>
    </row>
    <row r="54" spans="1:12" ht="12.75">
      <c r="A54" s="73"/>
      <c r="B54" s="19"/>
      <c r="C54" s="24"/>
      <c r="D54" s="24"/>
      <c r="E54" s="24"/>
      <c r="F54" s="24"/>
      <c r="G54" s="24"/>
      <c r="H54" s="24"/>
      <c r="I54" s="74"/>
      <c r="J54" s="10"/>
      <c r="K54" s="10"/>
      <c r="L54" s="10"/>
    </row>
    <row r="55" spans="1:12" ht="12.75">
      <c r="A55" s="73"/>
      <c r="B55" s="189" t="s">
        <v>274</v>
      </c>
      <c r="C55" s="190"/>
      <c r="D55" s="190"/>
      <c r="E55" s="190"/>
      <c r="F55" s="34"/>
      <c r="G55" s="34"/>
      <c r="H55" s="34"/>
      <c r="I55" s="75"/>
      <c r="J55" s="10"/>
      <c r="K55" s="10"/>
      <c r="L55" s="10"/>
    </row>
    <row r="56" spans="1:12" ht="12.75">
      <c r="A56" s="73"/>
      <c r="B56" s="191" t="s">
        <v>306</v>
      </c>
      <c r="C56" s="192"/>
      <c r="D56" s="192"/>
      <c r="E56" s="192"/>
      <c r="F56" s="192"/>
      <c r="G56" s="192"/>
      <c r="H56" s="192"/>
      <c r="I56" s="193"/>
      <c r="J56" s="10"/>
      <c r="K56" s="10"/>
      <c r="L56" s="10"/>
    </row>
    <row r="57" spans="1:12" ht="12.75">
      <c r="A57" s="73"/>
      <c r="B57" s="191" t="s">
        <v>307</v>
      </c>
      <c r="C57" s="192"/>
      <c r="D57" s="192"/>
      <c r="E57" s="192"/>
      <c r="F57" s="192"/>
      <c r="G57" s="192"/>
      <c r="H57" s="192"/>
      <c r="I57" s="75"/>
      <c r="J57" s="10"/>
      <c r="K57" s="10"/>
      <c r="L57" s="10"/>
    </row>
    <row r="58" spans="1:12" ht="12.75">
      <c r="A58" s="73"/>
      <c r="B58" s="191" t="s">
        <v>308</v>
      </c>
      <c r="C58" s="192"/>
      <c r="D58" s="192"/>
      <c r="E58" s="192"/>
      <c r="F58" s="192"/>
      <c r="G58" s="192"/>
      <c r="H58" s="192"/>
      <c r="I58" s="193"/>
      <c r="J58" s="10"/>
      <c r="K58" s="10"/>
      <c r="L58" s="10"/>
    </row>
    <row r="59" spans="1:12" ht="12.75">
      <c r="A59" s="73"/>
      <c r="B59" s="191" t="s">
        <v>309</v>
      </c>
      <c r="C59" s="192"/>
      <c r="D59" s="192"/>
      <c r="E59" s="192"/>
      <c r="F59" s="192"/>
      <c r="G59" s="192"/>
      <c r="H59" s="192"/>
      <c r="I59" s="193"/>
      <c r="J59" s="10"/>
      <c r="K59" s="10"/>
      <c r="L59" s="10"/>
    </row>
    <row r="60" spans="1:12" ht="12.75">
      <c r="A60" s="73"/>
      <c r="B60" s="76"/>
      <c r="C60" s="77"/>
      <c r="D60" s="77"/>
      <c r="E60" s="77"/>
      <c r="F60" s="77"/>
      <c r="G60" s="77"/>
      <c r="H60" s="77"/>
      <c r="I60" s="78"/>
      <c r="J60" s="10"/>
      <c r="K60" s="10"/>
      <c r="L60" s="10"/>
    </row>
    <row r="61" spans="1:12" ht="13.5" thickBot="1">
      <c r="A61" s="79" t="s">
        <v>275</v>
      </c>
      <c r="B61" s="15"/>
      <c r="C61" s="15"/>
      <c r="D61" s="15"/>
      <c r="E61" s="15"/>
      <c r="F61" s="15"/>
      <c r="G61" s="25"/>
      <c r="H61" s="26"/>
      <c r="I61" s="80"/>
      <c r="J61" s="10"/>
      <c r="K61" s="10"/>
      <c r="L61" s="10"/>
    </row>
    <row r="62" spans="1:12" ht="12.75">
      <c r="A62" s="69"/>
      <c r="B62" s="15"/>
      <c r="C62" s="15"/>
      <c r="D62" s="15"/>
      <c r="E62" s="19" t="s">
        <v>276</v>
      </c>
      <c r="F62" s="23"/>
      <c r="G62" s="183" t="s">
        <v>277</v>
      </c>
      <c r="H62" s="184"/>
      <c r="I62" s="185"/>
      <c r="J62" s="10"/>
      <c r="K62" s="10"/>
      <c r="L62" s="10"/>
    </row>
    <row r="63" spans="1:12" ht="12.75">
      <c r="A63" s="81"/>
      <c r="B63" s="82"/>
      <c r="C63" s="83"/>
      <c r="D63" s="83"/>
      <c r="E63" s="83"/>
      <c r="F63" s="83"/>
      <c r="G63" s="186"/>
      <c r="H63" s="187"/>
      <c r="I63" s="84"/>
      <c r="J63" s="10"/>
      <c r="K63" s="10"/>
      <c r="L63" s="10"/>
    </row>
  </sheetData>
  <sheetProtection/>
  <protectedRanges>
    <protectedRange sqref="E2 H2 C6:D6 C8:D8 C10:D10 C12:I12 C14:D14 F14:I14 C16:I16 C24:G24 C22:F22 C26 I26 I24 A30:I30 A32:I32 A34:D34" name="Range1_1"/>
    <protectedRange sqref="C18:I18" name="Range1_1_1"/>
    <protectedRange sqref="C20:I20" name="Range1_2"/>
  </protectedRanges>
  <mergeCells count="73">
    <mergeCell ref="G63:H63"/>
    <mergeCell ref="A50:B50"/>
    <mergeCell ref="C50:I50"/>
    <mergeCell ref="A52:B52"/>
    <mergeCell ref="C52:I52"/>
    <mergeCell ref="B55:E55"/>
    <mergeCell ref="B56:I56"/>
    <mergeCell ref="B57:H57"/>
    <mergeCell ref="B58:I58"/>
    <mergeCell ref="B59:I59"/>
    <mergeCell ref="A48:B48"/>
    <mergeCell ref="C48:E48"/>
    <mergeCell ref="H48:I48"/>
    <mergeCell ref="A1:C1"/>
    <mergeCell ref="C53:H53"/>
    <mergeCell ref="G62:I62"/>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L1" sqref="L1:L16384"/>
    </sheetView>
  </sheetViews>
  <sheetFormatPr defaultColWidth="9.140625" defaultRowHeight="12.75"/>
  <cols>
    <col min="1" max="9" width="9.140625" style="35" customWidth="1"/>
    <col min="10" max="11" width="9.8515625" style="35" bestFit="1" customWidth="1"/>
    <col min="12" max="16384" width="9.140625" style="35" customWidth="1"/>
  </cols>
  <sheetData>
    <row r="1" spans="1:11" ht="12.75" customHeight="1">
      <c r="A1" s="231" t="s">
        <v>153</v>
      </c>
      <c r="B1" s="231"/>
      <c r="C1" s="231"/>
      <c r="D1" s="231"/>
      <c r="E1" s="231"/>
      <c r="F1" s="231"/>
      <c r="G1" s="231"/>
      <c r="H1" s="231"/>
      <c r="I1" s="231"/>
      <c r="J1" s="231"/>
      <c r="K1" s="231"/>
    </row>
    <row r="2" spans="1:11" ht="12.75" customHeight="1">
      <c r="A2" s="232" t="s">
        <v>322</v>
      </c>
      <c r="B2" s="232"/>
      <c r="C2" s="232"/>
      <c r="D2" s="232"/>
      <c r="E2" s="232"/>
      <c r="F2" s="232"/>
      <c r="G2" s="232"/>
      <c r="H2" s="232"/>
      <c r="I2" s="232"/>
      <c r="J2" s="232"/>
      <c r="K2" s="232"/>
    </row>
    <row r="3" spans="1:11" ht="12.75">
      <c r="A3" s="233" t="s">
        <v>323</v>
      </c>
      <c r="B3" s="234"/>
      <c r="C3" s="234"/>
      <c r="D3" s="234"/>
      <c r="E3" s="234"/>
      <c r="F3" s="234"/>
      <c r="G3" s="234"/>
      <c r="H3" s="234"/>
      <c r="I3" s="234"/>
      <c r="J3" s="234"/>
      <c r="K3" s="235"/>
    </row>
    <row r="4" spans="1:11" ht="22.5">
      <c r="A4" s="236" t="s">
        <v>59</v>
      </c>
      <c r="B4" s="237"/>
      <c r="C4" s="237"/>
      <c r="D4" s="237"/>
      <c r="E4" s="237"/>
      <c r="F4" s="237"/>
      <c r="G4" s="237"/>
      <c r="H4" s="238"/>
      <c r="I4" s="41" t="s">
        <v>278</v>
      </c>
      <c r="J4" s="42" t="s">
        <v>318</v>
      </c>
      <c r="K4" s="43" t="s">
        <v>319</v>
      </c>
    </row>
    <row r="5" spans="1:11" ht="12.75">
      <c r="A5" s="227">
        <v>1</v>
      </c>
      <c r="B5" s="227"/>
      <c r="C5" s="227"/>
      <c r="D5" s="227"/>
      <c r="E5" s="227"/>
      <c r="F5" s="227"/>
      <c r="G5" s="227"/>
      <c r="H5" s="227"/>
      <c r="I5" s="40">
        <v>2</v>
      </c>
      <c r="J5" s="39">
        <v>3</v>
      </c>
      <c r="K5" s="39">
        <v>4</v>
      </c>
    </row>
    <row r="6" spans="1:11" ht="12.75">
      <c r="A6" s="228"/>
      <c r="B6" s="229"/>
      <c r="C6" s="229"/>
      <c r="D6" s="229"/>
      <c r="E6" s="229"/>
      <c r="F6" s="229"/>
      <c r="G6" s="229"/>
      <c r="H6" s="229"/>
      <c r="I6" s="229"/>
      <c r="J6" s="229"/>
      <c r="K6" s="230"/>
    </row>
    <row r="7" spans="1:11" ht="12.75">
      <c r="A7" s="203" t="s">
        <v>60</v>
      </c>
      <c r="B7" s="204"/>
      <c r="C7" s="204"/>
      <c r="D7" s="204"/>
      <c r="E7" s="204"/>
      <c r="F7" s="204"/>
      <c r="G7" s="204"/>
      <c r="H7" s="221"/>
      <c r="I7" s="3">
        <v>1</v>
      </c>
      <c r="J7" s="92">
        <v>0</v>
      </c>
      <c r="K7" s="6">
        <v>0</v>
      </c>
    </row>
    <row r="8" spans="1:11" ht="12.75">
      <c r="A8" s="210" t="s">
        <v>13</v>
      </c>
      <c r="B8" s="211"/>
      <c r="C8" s="211"/>
      <c r="D8" s="211"/>
      <c r="E8" s="211"/>
      <c r="F8" s="211"/>
      <c r="G8" s="211"/>
      <c r="H8" s="212"/>
      <c r="I8" s="1">
        <v>2</v>
      </c>
      <c r="J8" s="94">
        <f>J9+J16+J26+J35+J39</f>
        <v>124722168</v>
      </c>
      <c r="K8" s="36">
        <f>K9+K16+K26+K35+K39</f>
        <v>131681871.35902952</v>
      </c>
    </row>
    <row r="9" spans="1:11" ht="12.75">
      <c r="A9" s="207" t="s">
        <v>205</v>
      </c>
      <c r="B9" s="208"/>
      <c r="C9" s="208"/>
      <c r="D9" s="208"/>
      <c r="E9" s="208"/>
      <c r="F9" s="208"/>
      <c r="G9" s="208"/>
      <c r="H9" s="209"/>
      <c r="I9" s="1">
        <v>3</v>
      </c>
      <c r="J9" s="94">
        <f>SUM(J10:J15)</f>
        <v>3281400</v>
      </c>
      <c r="K9" s="36">
        <f>SUM(K10:K15)</f>
        <v>4466733.115886305</v>
      </c>
    </row>
    <row r="10" spans="1:11" ht="12.75">
      <c r="A10" s="207" t="s">
        <v>112</v>
      </c>
      <c r="B10" s="208"/>
      <c r="C10" s="208"/>
      <c r="D10" s="208"/>
      <c r="E10" s="208"/>
      <c r="F10" s="208"/>
      <c r="G10" s="208"/>
      <c r="H10" s="209"/>
      <c r="I10" s="1">
        <v>4</v>
      </c>
      <c r="J10" s="93">
        <v>0</v>
      </c>
      <c r="K10" s="7">
        <v>0</v>
      </c>
    </row>
    <row r="11" spans="1:11" ht="12.75">
      <c r="A11" s="207" t="s">
        <v>14</v>
      </c>
      <c r="B11" s="208"/>
      <c r="C11" s="208"/>
      <c r="D11" s="208"/>
      <c r="E11" s="208"/>
      <c r="F11" s="208"/>
      <c r="G11" s="208"/>
      <c r="H11" s="209"/>
      <c r="I11" s="1">
        <v>5</v>
      </c>
      <c r="J11" s="93">
        <v>3281400</v>
      </c>
      <c r="K11" s="7">
        <v>4466733.115886305</v>
      </c>
    </row>
    <row r="12" spans="1:11" ht="12.75">
      <c r="A12" s="207" t="s">
        <v>113</v>
      </c>
      <c r="B12" s="208"/>
      <c r="C12" s="208"/>
      <c r="D12" s="208"/>
      <c r="E12" s="208"/>
      <c r="F12" s="208"/>
      <c r="G12" s="208"/>
      <c r="H12" s="209"/>
      <c r="I12" s="1">
        <v>6</v>
      </c>
      <c r="J12" s="93">
        <v>0</v>
      </c>
      <c r="K12" s="7">
        <v>0</v>
      </c>
    </row>
    <row r="13" spans="1:11" ht="12.75">
      <c r="A13" s="207" t="s">
        <v>208</v>
      </c>
      <c r="B13" s="208"/>
      <c r="C13" s="208"/>
      <c r="D13" s="208"/>
      <c r="E13" s="208"/>
      <c r="F13" s="208"/>
      <c r="G13" s="208"/>
      <c r="H13" s="209"/>
      <c r="I13" s="1">
        <v>7</v>
      </c>
      <c r="J13" s="93">
        <v>0</v>
      </c>
      <c r="K13" s="7">
        <v>0</v>
      </c>
    </row>
    <row r="14" spans="1:11" ht="12.75">
      <c r="A14" s="207" t="s">
        <v>209</v>
      </c>
      <c r="B14" s="208"/>
      <c r="C14" s="208"/>
      <c r="D14" s="208"/>
      <c r="E14" s="208"/>
      <c r="F14" s="208"/>
      <c r="G14" s="208"/>
      <c r="H14" s="209"/>
      <c r="I14" s="1">
        <v>8</v>
      </c>
      <c r="J14" s="93">
        <v>0</v>
      </c>
      <c r="K14" s="7">
        <v>0</v>
      </c>
    </row>
    <row r="15" spans="1:11" ht="12.75">
      <c r="A15" s="207" t="s">
        <v>210</v>
      </c>
      <c r="B15" s="208"/>
      <c r="C15" s="208"/>
      <c r="D15" s="208"/>
      <c r="E15" s="208"/>
      <c r="F15" s="208"/>
      <c r="G15" s="208"/>
      <c r="H15" s="209"/>
      <c r="I15" s="1">
        <v>9</v>
      </c>
      <c r="J15" s="93">
        <v>0</v>
      </c>
      <c r="K15" s="7">
        <v>0</v>
      </c>
    </row>
    <row r="16" spans="1:11" ht="12.75">
      <c r="A16" s="207" t="s">
        <v>206</v>
      </c>
      <c r="B16" s="208"/>
      <c r="C16" s="208"/>
      <c r="D16" s="208"/>
      <c r="E16" s="208"/>
      <c r="F16" s="208"/>
      <c r="G16" s="208"/>
      <c r="H16" s="209"/>
      <c r="I16" s="1">
        <v>10</v>
      </c>
      <c r="J16" s="94">
        <f>SUM(J17:J25)</f>
        <v>120703239</v>
      </c>
      <c r="K16" s="36">
        <f>SUM(K17:K25)</f>
        <v>126478715.21756873</v>
      </c>
    </row>
    <row r="17" spans="1:11" ht="12.75">
      <c r="A17" s="207" t="s">
        <v>211</v>
      </c>
      <c r="B17" s="208"/>
      <c r="C17" s="208"/>
      <c r="D17" s="208"/>
      <c r="E17" s="208"/>
      <c r="F17" s="208"/>
      <c r="G17" s="208"/>
      <c r="H17" s="209"/>
      <c r="I17" s="1">
        <v>11</v>
      </c>
      <c r="J17" s="93">
        <v>16679242</v>
      </c>
      <c r="K17" s="7">
        <v>16662578.76</v>
      </c>
    </row>
    <row r="18" spans="1:11" ht="12.75">
      <c r="A18" s="207" t="s">
        <v>247</v>
      </c>
      <c r="B18" s="208"/>
      <c r="C18" s="208"/>
      <c r="D18" s="208"/>
      <c r="E18" s="208"/>
      <c r="F18" s="208"/>
      <c r="G18" s="208"/>
      <c r="H18" s="209"/>
      <c r="I18" s="1">
        <v>12</v>
      </c>
      <c r="J18" s="93">
        <v>25722343</v>
      </c>
      <c r="K18" s="7">
        <v>27359645.5</v>
      </c>
    </row>
    <row r="19" spans="1:11" ht="12.75">
      <c r="A19" s="207" t="s">
        <v>212</v>
      </c>
      <c r="B19" s="208"/>
      <c r="C19" s="208"/>
      <c r="D19" s="208"/>
      <c r="E19" s="208"/>
      <c r="F19" s="208"/>
      <c r="G19" s="208"/>
      <c r="H19" s="209"/>
      <c r="I19" s="1">
        <v>13</v>
      </c>
      <c r="J19" s="93">
        <v>67729160</v>
      </c>
      <c r="K19" s="7">
        <v>66137519.24756871</v>
      </c>
    </row>
    <row r="20" spans="1:11" ht="12.75">
      <c r="A20" s="207" t="s">
        <v>27</v>
      </c>
      <c r="B20" s="208"/>
      <c r="C20" s="208"/>
      <c r="D20" s="208"/>
      <c r="E20" s="208"/>
      <c r="F20" s="208"/>
      <c r="G20" s="208"/>
      <c r="H20" s="209"/>
      <c r="I20" s="1">
        <v>14</v>
      </c>
      <c r="J20" s="93">
        <v>6218754</v>
      </c>
      <c r="K20" s="7">
        <v>5767711.28</v>
      </c>
    </row>
    <row r="21" spans="1:11" ht="12.75">
      <c r="A21" s="207" t="s">
        <v>28</v>
      </c>
      <c r="B21" s="208"/>
      <c r="C21" s="208"/>
      <c r="D21" s="208"/>
      <c r="E21" s="208"/>
      <c r="F21" s="208"/>
      <c r="G21" s="208"/>
      <c r="H21" s="209"/>
      <c r="I21" s="1">
        <v>15</v>
      </c>
      <c r="J21" s="93">
        <v>0</v>
      </c>
      <c r="K21" s="7">
        <v>0</v>
      </c>
    </row>
    <row r="22" spans="1:11" ht="12.75">
      <c r="A22" s="207" t="s">
        <v>72</v>
      </c>
      <c r="B22" s="208"/>
      <c r="C22" s="208"/>
      <c r="D22" s="208"/>
      <c r="E22" s="208"/>
      <c r="F22" s="208"/>
      <c r="G22" s="208"/>
      <c r="H22" s="209"/>
      <c r="I22" s="1">
        <v>16</v>
      </c>
      <c r="J22" s="93">
        <v>688921</v>
      </c>
      <c r="K22" s="7">
        <v>258409.06</v>
      </c>
    </row>
    <row r="23" spans="1:11" ht="12.75">
      <c r="A23" s="207" t="s">
        <v>73</v>
      </c>
      <c r="B23" s="208"/>
      <c r="C23" s="208"/>
      <c r="D23" s="208"/>
      <c r="E23" s="208"/>
      <c r="F23" s="208"/>
      <c r="G23" s="208"/>
      <c r="H23" s="209"/>
      <c r="I23" s="1">
        <v>17</v>
      </c>
      <c r="J23" s="93">
        <v>3664819</v>
      </c>
      <c r="K23" s="7">
        <v>10292851.37</v>
      </c>
    </row>
    <row r="24" spans="1:11" ht="12.75">
      <c r="A24" s="207" t="s">
        <v>74</v>
      </c>
      <c r="B24" s="208"/>
      <c r="C24" s="208"/>
      <c r="D24" s="208"/>
      <c r="E24" s="208"/>
      <c r="F24" s="208"/>
      <c r="G24" s="208"/>
      <c r="H24" s="209"/>
      <c r="I24" s="1">
        <v>18</v>
      </c>
      <c r="J24" s="93">
        <v>0</v>
      </c>
      <c r="K24" s="7">
        <v>0</v>
      </c>
    </row>
    <row r="25" spans="1:11" ht="12.75">
      <c r="A25" s="207" t="s">
        <v>75</v>
      </c>
      <c r="B25" s="208"/>
      <c r="C25" s="208"/>
      <c r="D25" s="208"/>
      <c r="E25" s="208"/>
      <c r="F25" s="208"/>
      <c r="G25" s="208"/>
      <c r="H25" s="209"/>
      <c r="I25" s="1">
        <v>19</v>
      </c>
      <c r="J25" s="93">
        <v>0</v>
      </c>
      <c r="K25" s="7">
        <v>0</v>
      </c>
    </row>
    <row r="26" spans="1:11" ht="12.75">
      <c r="A26" s="207" t="s">
        <v>190</v>
      </c>
      <c r="B26" s="208"/>
      <c r="C26" s="208"/>
      <c r="D26" s="208"/>
      <c r="E26" s="208"/>
      <c r="F26" s="208"/>
      <c r="G26" s="208"/>
      <c r="H26" s="209"/>
      <c r="I26" s="1">
        <v>20</v>
      </c>
      <c r="J26" s="94">
        <f>SUM(J27:J34)</f>
        <v>674841</v>
      </c>
      <c r="K26" s="36">
        <f>SUM(K27:K34)</f>
        <v>675172.215574491</v>
      </c>
    </row>
    <row r="27" spans="1:11" ht="12.75">
      <c r="A27" s="207" t="s">
        <v>76</v>
      </c>
      <c r="B27" s="208"/>
      <c r="C27" s="208"/>
      <c r="D27" s="208"/>
      <c r="E27" s="208"/>
      <c r="F27" s="208"/>
      <c r="G27" s="208"/>
      <c r="H27" s="209"/>
      <c r="I27" s="1">
        <v>21</v>
      </c>
      <c r="J27" s="93">
        <v>0</v>
      </c>
      <c r="K27" s="7">
        <v>0</v>
      </c>
    </row>
    <row r="28" spans="1:11" ht="12.75">
      <c r="A28" s="207" t="s">
        <v>77</v>
      </c>
      <c r="B28" s="208"/>
      <c r="C28" s="208"/>
      <c r="D28" s="208"/>
      <c r="E28" s="208"/>
      <c r="F28" s="208"/>
      <c r="G28" s="208"/>
      <c r="H28" s="209"/>
      <c r="I28" s="1">
        <v>22</v>
      </c>
      <c r="J28" s="93">
        <v>0</v>
      </c>
      <c r="K28" s="7">
        <v>0</v>
      </c>
    </row>
    <row r="29" spans="1:11" ht="12.75">
      <c r="A29" s="207" t="s">
        <v>78</v>
      </c>
      <c r="B29" s="208"/>
      <c r="C29" s="208"/>
      <c r="D29" s="208"/>
      <c r="E29" s="208"/>
      <c r="F29" s="208"/>
      <c r="G29" s="208"/>
      <c r="H29" s="209"/>
      <c r="I29" s="1">
        <v>23</v>
      </c>
      <c r="J29" s="93">
        <v>665659</v>
      </c>
      <c r="K29" s="7">
        <v>665658.76</v>
      </c>
    </row>
    <row r="30" spans="1:11" ht="12.75">
      <c r="A30" s="207" t="s">
        <v>83</v>
      </c>
      <c r="B30" s="208"/>
      <c r="C30" s="208"/>
      <c r="D30" s="208"/>
      <c r="E30" s="208"/>
      <c r="F30" s="208"/>
      <c r="G30" s="208"/>
      <c r="H30" s="209"/>
      <c r="I30" s="1">
        <v>24</v>
      </c>
      <c r="J30" s="93">
        <v>0</v>
      </c>
      <c r="K30" s="7">
        <v>0</v>
      </c>
    </row>
    <row r="31" spans="1:11" ht="12.75">
      <c r="A31" s="207" t="s">
        <v>84</v>
      </c>
      <c r="B31" s="208"/>
      <c r="C31" s="208"/>
      <c r="D31" s="208"/>
      <c r="E31" s="208"/>
      <c r="F31" s="208"/>
      <c r="G31" s="208"/>
      <c r="H31" s="209"/>
      <c r="I31" s="1">
        <v>25</v>
      </c>
      <c r="J31" s="93">
        <v>0</v>
      </c>
      <c r="K31" s="7">
        <v>0</v>
      </c>
    </row>
    <row r="32" spans="1:11" ht="12.75">
      <c r="A32" s="207" t="s">
        <v>85</v>
      </c>
      <c r="B32" s="208"/>
      <c r="C32" s="208"/>
      <c r="D32" s="208"/>
      <c r="E32" s="208"/>
      <c r="F32" s="208"/>
      <c r="G32" s="208"/>
      <c r="H32" s="209"/>
      <c r="I32" s="1">
        <v>26</v>
      </c>
      <c r="J32" s="93">
        <v>0</v>
      </c>
      <c r="K32" s="7">
        <v>9513.455574491</v>
      </c>
    </row>
    <row r="33" spans="1:11" ht="12.75">
      <c r="A33" s="207" t="s">
        <v>79</v>
      </c>
      <c r="B33" s="208"/>
      <c r="C33" s="208"/>
      <c r="D33" s="208"/>
      <c r="E33" s="208"/>
      <c r="F33" s="208"/>
      <c r="G33" s="208"/>
      <c r="H33" s="209"/>
      <c r="I33" s="1">
        <v>27</v>
      </c>
      <c r="J33" s="93">
        <v>9182</v>
      </c>
      <c r="K33" s="7">
        <v>0</v>
      </c>
    </row>
    <row r="34" spans="1:11" ht="12.75">
      <c r="A34" s="207" t="s">
        <v>183</v>
      </c>
      <c r="B34" s="208"/>
      <c r="C34" s="208"/>
      <c r="D34" s="208"/>
      <c r="E34" s="208"/>
      <c r="F34" s="208"/>
      <c r="G34" s="208"/>
      <c r="H34" s="209"/>
      <c r="I34" s="1">
        <v>28</v>
      </c>
      <c r="J34" s="93">
        <v>0</v>
      </c>
      <c r="K34" s="7">
        <v>0</v>
      </c>
    </row>
    <row r="35" spans="1:11" ht="12.75">
      <c r="A35" s="207" t="s">
        <v>184</v>
      </c>
      <c r="B35" s="208"/>
      <c r="C35" s="208"/>
      <c r="D35" s="208"/>
      <c r="E35" s="208"/>
      <c r="F35" s="208"/>
      <c r="G35" s="208"/>
      <c r="H35" s="209"/>
      <c r="I35" s="1">
        <v>29</v>
      </c>
      <c r="J35" s="94">
        <f>SUM(J36:J38)</f>
        <v>62688</v>
      </c>
      <c r="K35" s="36">
        <f>SUM(K36:K38)</f>
        <v>61250.81</v>
      </c>
    </row>
    <row r="36" spans="1:11" ht="12.75">
      <c r="A36" s="207" t="s">
        <v>80</v>
      </c>
      <c r="B36" s="208"/>
      <c r="C36" s="208"/>
      <c r="D36" s="208"/>
      <c r="E36" s="208"/>
      <c r="F36" s="208"/>
      <c r="G36" s="208"/>
      <c r="H36" s="209"/>
      <c r="I36" s="1">
        <v>30</v>
      </c>
      <c r="J36" s="93">
        <v>0</v>
      </c>
      <c r="K36" s="7">
        <v>0</v>
      </c>
    </row>
    <row r="37" spans="1:11" ht="12.75">
      <c r="A37" s="207" t="s">
        <v>81</v>
      </c>
      <c r="B37" s="208"/>
      <c r="C37" s="208"/>
      <c r="D37" s="208"/>
      <c r="E37" s="208"/>
      <c r="F37" s="208"/>
      <c r="G37" s="208"/>
      <c r="H37" s="209"/>
      <c r="I37" s="1">
        <v>31</v>
      </c>
      <c r="J37" s="93">
        <v>0</v>
      </c>
      <c r="K37" s="7">
        <v>0</v>
      </c>
    </row>
    <row r="38" spans="1:11" ht="12.75">
      <c r="A38" s="207" t="s">
        <v>82</v>
      </c>
      <c r="B38" s="208"/>
      <c r="C38" s="208"/>
      <c r="D38" s="208"/>
      <c r="E38" s="208"/>
      <c r="F38" s="208"/>
      <c r="G38" s="208"/>
      <c r="H38" s="209"/>
      <c r="I38" s="1">
        <v>32</v>
      </c>
      <c r="J38" s="93">
        <v>62688</v>
      </c>
      <c r="K38" s="7">
        <v>61250.81</v>
      </c>
    </row>
    <row r="39" spans="1:11" ht="12.75">
      <c r="A39" s="207" t="s">
        <v>185</v>
      </c>
      <c r="B39" s="208"/>
      <c r="C39" s="208"/>
      <c r="D39" s="208"/>
      <c r="E39" s="208"/>
      <c r="F39" s="208"/>
      <c r="G39" s="208"/>
      <c r="H39" s="209"/>
      <c r="I39" s="1">
        <v>33</v>
      </c>
      <c r="J39" s="93">
        <v>0</v>
      </c>
      <c r="K39" s="7">
        <v>0</v>
      </c>
    </row>
    <row r="40" spans="1:11" ht="12.75">
      <c r="A40" s="210" t="s">
        <v>240</v>
      </c>
      <c r="B40" s="211"/>
      <c r="C40" s="211"/>
      <c r="D40" s="211"/>
      <c r="E40" s="211"/>
      <c r="F40" s="211"/>
      <c r="G40" s="211"/>
      <c r="H40" s="212"/>
      <c r="I40" s="1">
        <v>34</v>
      </c>
      <c r="J40" s="94">
        <f>J41+J49+J56+J64</f>
        <v>139305424</v>
      </c>
      <c r="K40" s="36">
        <f>K41+K49+K56+K64</f>
        <v>138182696.59434846</v>
      </c>
    </row>
    <row r="41" spans="1:11" ht="12.75">
      <c r="A41" s="207" t="s">
        <v>100</v>
      </c>
      <c r="B41" s="208"/>
      <c r="C41" s="208"/>
      <c r="D41" s="208"/>
      <c r="E41" s="208"/>
      <c r="F41" s="208"/>
      <c r="G41" s="208"/>
      <c r="H41" s="209"/>
      <c r="I41" s="1">
        <v>35</v>
      </c>
      <c r="J41" s="94">
        <f>SUM(J42:J48)</f>
        <v>90833509</v>
      </c>
      <c r="K41" s="36">
        <f>SUM(K42:K48)</f>
        <v>97371871.34939815</v>
      </c>
    </row>
    <row r="42" spans="1:11" ht="12.75">
      <c r="A42" s="207" t="s">
        <v>117</v>
      </c>
      <c r="B42" s="208"/>
      <c r="C42" s="208"/>
      <c r="D42" s="208"/>
      <c r="E42" s="208"/>
      <c r="F42" s="208"/>
      <c r="G42" s="208"/>
      <c r="H42" s="209"/>
      <c r="I42" s="1">
        <v>36</v>
      </c>
      <c r="J42" s="93">
        <v>19011356</v>
      </c>
      <c r="K42" s="7">
        <v>19510255.64012958</v>
      </c>
    </row>
    <row r="43" spans="1:11" ht="12.75">
      <c r="A43" s="207" t="s">
        <v>118</v>
      </c>
      <c r="B43" s="208"/>
      <c r="C43" s="208"/>
      <c r="D43" s="208"/>
      <c r="E43" s="208"/>
      <c r="F43" s="208"/>
      <c r="G43" s="208"/>
      <c r="H43" s="209"/>
      <c r="I43" s="1">
        <v>37</v>
      </c>
      <c r="J43" s="93">
        <v>46649179</v>
      </c>
      <c r="K43" s="7">
        <v>45376422.81</v>
      </c>
    </row>
    <row r="44" spans="1:11" ht="12.75">
      <c r="A44" s="207" t="s">
        <v>86</v>
      </c>
      <c r="B44" s="208"/>
      <c r="C44" s="208"/>
      <c r="D44" s="208"/>
      <c r="E44" s="208"/>
      <c r="F44" s="208"/>
      <c r="G44" s="208"/>
      <c r="H44" s="209"/>
      <c r="I44" s="1">
        <v>38</v>
      </c>
      <c r="J44" s="93">
        <v>24254818</v>
      </c>
      <c r="K44" s="7">
        <v>31584458.84</v>
      </c>
    </row>
    <row r="45" spans="1:11" ht="12.75">
      <c r="A45" s="207" t="s">
        <v>87</v>
      </c>
      <c r="B45" s="208"/>
      <c r="C45" s="208"/>
      <c r="D45" s="208"/>
      <c r="E45" s="208"/>
      <c r="F45" s="208"/>
      <c r="G45" s="208"/>
      <c r="H45" s="209"/>
      <c r="I45" s="1">
        <v>39</v>
      </c>
      <c r="J45" s="93">
        <v>678776</v>
      </c>
      <c r="K45" s="7">
        <v>724929.8924169706</v>
      </c>
    </row>
    <row r="46" spans="1:11" ht="12.75">
      <c r="A46" s="207" t="s">
        <v>88</v>
      </c>
      <c r="B46" s="208"/>
      <c r="C46" s="208"/>
      <c r="D46" s="208"/>
      <c r="E46" s="208"/>
      <c r="F46" s="208"/>
      <c r="G46" s="208"/>
      <c r="H46" s="209"/>
      <c r="I46" s="1">
        <v>40</v>
      </c>
      <c r="J46" s="93">
        <v>239380</v>
      </c>
      <c r="K46" s="7">
        <v>175804.166851592</v>
      </c>
    </row>
    <row r="47" spans="1:11" ht="12.75">
      <c r="A47" s="207" t="s">
        <v>89</v>
      </c>
      <c r="B47" s="208"/>
      <c r="C47" s="208"/>
      <c r="D47" s="208"/>
      <c r="E47" s="208"/>
      <c r="F47" s="208"/>
      <c r="G47" s="208"/>
      <c r="H47" s="209"/>
      <c r="I47" s="1">
        <v>41</v>
      </c>
      <c r="J47" s="93">
        <v>0</v>
      </c>
      <c r="K47" s="7">
        <v>0</v>
      </c>
    </row>
    <row r="48" spans="1:11" ht="12.75">
      <c r="A48" s="207" t="s">
        <v>90</v>
      </c>
      <c r="B48" s="208"/>
      <c r="C48" s="208"/>
      <c r="D48" s="208"/>
      <c r="E48" s="208"/>
      <c r="F48" s="208"/>
      <c r="G48" s="208"/>
      <c r="H48" s="209"/>
      <c r="I48" s="1">
        <v>42</v>
      </c>
      <c r="J48" s="93">
        <v>0</v>
      </c>
      <c r="K48" s="7">
        <v>0</v>
      </c>
    </row>
    <row r="49" spans="1:11" ht="12.75">
      <c r="A49" s="207" t="s">
        <v>101</v>
      </c>
      <c r="B49" s="208"/>
      <c r="C49" s="208"/>
      <c r="D49" s="208"/>
      <c r="E49" s="208"/>
      <c r="F49" s="208"/>
      <c r="G49" s="208"/>
      <c r="H49" s="209"/>
      <c r="I49" s="1">
        <v>43</v>
      </c>
      <c r="J49" s="94">
        <f>SUM(J50:J55)</f>
        <v>44534310</v>
      </c>
      <c r="K49" s="36">
        <f>SUM(K50:K55)</f>
        <v>37996925.647798374</v>
      </c>
    </row>
    <row r="50" spans="1:11" ht="12.75">
      <c r="A50" s="207" t="s">
        <v>200</v>
      </c>
      <c r="B50" s="208"/>
      <c r="C50" s="208"/>
      <c r="D50" s="208"/>
      <c r="E50" s="208"/>
      <c r="F50" s="208"/>
      <c r="G50" s="208"/>
      <c r="H50" s="209"/>
      <c r="I50" s="1">
        <v>44</v>
      </c>
      <c r="J50" s="93">
        <v>0</v>
      </c>
      <c r="K50" s="7">
        <v>0</v>
      </c>
    </row>
    <row r="51" spans="1:11" ht="12.75">
      <c r="A51" s="207" t="s">
        <v>201</v>
      </c>
      <c r="B51" s="208"/>
      <c r="C51" s="208"/>
      <c r="D51" s="208"/>
      <c r="E51" s="208"/>
      <c r="F51" s="208"/>
      <c r="G51" s="208"/>
      <c r="H51" s="209"/>
      <c r="I51" s="1">
        <v>45</v>
      </c>
      <c r="J51" s="93">
        <v>43899191</v>
      </c>
      <c r="K51" s="7">
        <v>36769993.438608676</v>
      </c>
    </row>
    <row r="52" spans="1:11" ht="12.75">
      <c r="A52" s="207" t="s">
        <v>202</v>
      </c>
      <c r="B52" s="208"/>
      <c r="C52" s="208"/>
      <c r="D52" s="208"/>
      <c r="E52" s="208"/>
      <c r="F52" s="208"/>
      <c r="G52" s="208"/>
      <c r="H52" s="209"/>
      <c r="I52" s="1">
        <v>46</v>
      </c>
      <c r="J52" s="93">
        <v>0</v>
      </c>
      <c r="K52" s="7">
        <v>0</v>
      </c>
    </row>
    <row r="53" spans="1:11" ht="12.75">
      <c r="A53" s="207" t="s">
        <v>203</v>
      </c>
      <c r="B53" s="208"/>
      <c r="C53" s="208"/>
      <c r="D53" s="208"/>
      <c r="E53" s="208"/>
      <c r="F53" s="208"/>
      <c r="G53" s="208"/>
      <c r="H53" s="209"/>
      <c r="I53" s="1">
        <v>47</v>
      </c>
      <c r="J53" s="93">
        <v>108119</v>
      </c>
      <c r="K53" s="7">
        <v>95943.54000000001</v>
      </c>
    </row>
    <row r="54" spans="1:11" ht="12.75">
      <c r="A54" s="207" t="s">
        <v>10</v>
      </c>
      <c r="B54" s="208"/>
      <c r="C54" s="208"/>
      <c r="D54" s="208"/>
      <c r="E54" s="208"/>
      <c r="F54" s="208"/>
      <c r="G54" s="208"/>
      <c r="H54" s="209"/>
      <c r="I54" s="1">
        <v>48</v>
      </c>
      <c r="J54" s="93">
        <v>445784</v>
      </c>
      <c r="K54" s="7">
        <v>964088.4197034936</v>
      </c>
    </row>
    <row r="55" spans="1:11" ht="12.75">
      <c r="A55" s="207" t="s">
        <v>11</v>
      </c>
      <c r="B55" s="208"/>
      <c r="C55" s="208"/>
      <c r="D55" s="208"/>
      <c r="E55" s="208"/>
      <c r="F55" s="208"/>
      <c r="G55" s="208"/>
      <c r="H55" s="209"/>
      <c r="I55" s="1">
        <v>49</v>
      </c>
      <c r="J55" s="93">
        <v>81216</v>
      </c>
      <c r="K55" s="7">
        <v>166900.24948620872</v>
      </c>
    </row>
    <row r="56" spans="1:11" ht="12.75">
      <c r="A56" s="207" t="s">
        <v>102</v>
      </c>
      <c r="B56" s="208"/>
      <c r="C56" s="208"/>
      <c r="D56" s="208"/>
      <c r="E56" s="208"/>
      <c r="F56" s="208"/>
      <c r="G56" s="208"/>
      <c r="H56" s="209"/>
      <c r="I56" s="1">
        <v>50</v>
      </c>
      <c r="J56" s="94">
        <f>SUM(J57:J63)</f>
        <v>17809</v>
      </c>
      <c r="K56" s="36">
        <f>SUM(K57:K63)</f>
        <v>16012.55212369432</v>
      </c>
    </row>
    <row r="57" spans="1:11" ht="12.75">
      <c r="A57" s="207" t="s">
        <v>76</v>
      </c>
      <c r="B57" s="208"/>
      <c r="C57" s="208"/>
      <c r="D57" s="208"/>
      <c r="E57" s="208"/>
      <c r="F57" s="208"/>
      <c r="G57" s="208"/>
      <c r="H57" s="209"/>
      <c r="I57" s="1">
        <v>51</v>
      </c>
      <c r="J57" s="93">
        <v>0</v>
      </c>
      <c r="K57" s="7">
        <v>0</v>
      </c>
    </row>
    <row r="58" spans="1:11" ht="12.75">
      <c r="A58" s="207" t="s">
        <v>77</v>
      </c>
      <c r="B58" s="208"/>
      <c r="C58" s="208"/>
      <c r="D58" s="208"/>
      <c r="E58" s="208"/>
      <c r="F58" s="208"/>
      <c r="G58" s="208"/>
      <c r="H58" s="209"/>
      <c r="I58" s="1">
        <v>52</v>
      </c>
      <c r="J58" s="93">
        <v>0</v>
      </c>
      <c r="K58" s="7">
        <v>0</v>
      </c>
    </row>
    <row r="59" spans="1:11" ht="12.75">
      <c r="A59" s="207" t="s">
        <v>242</v>
      </c>
      <c r="B59" s="208"/>
      <c r="C59" s="208"/>
      <c r="D59" s="208"/>
      <c r="E59" s="208"/>
      <c r="F59" s="208"/>
      <c r="G59" s="208"/>
      <c r="H59" s="209"/>
      <c r="I59" s="1">
        <v>53</v>
      </c>
      <c r="J59" s="93">
        <v>0</v>
      </c>
      <c r="K59" s="7">
        <v>0</v>
      </c>
    </row>
    <row r="60" spans="1:11" ht="12.75">
      <c r="A60" s="207" t="s">
        <v>83</v>
      </c>
      <c r="B60" s="208"/>
      <c r="C60" s="208"/>
      <c r="D60" s="208"/>
      <c r="E60" s="208"/>
      <c r="F60" s="208"/>
      <c r="G60" s="208"/>
      <c r="H60" s="209"/>
      <c r="I60" s="1">
        <v>54</v>
      </c>
      <c r="J60" s="93">
        <v>0</v>
      </c>
      <c r="K60" s="7">
        <v>0</v>
      </c>
    </row>
    <row r="61" spans="1:11" ht="12.75">
      <c r="A61" s="207" t="s">
        <v>84</v>
      </c>
      <c r="B61" s="208"/>
      <c r="C61" s="208"/>
      <c r="D61" s="208"/>
      <c r="E61" s="208"/>
      <c r="F61" s="208"/>
      <c r="G61" s="208"/>
      <c r="H61" s="209"/>
      <c r="I61" s="1">
        <v>55</v>
      </c>
      <c r="J61" s="93">
        <v>0</v>
      </c>
      <c r="K61" s="7">
        <v>0</v>
      </c>
    </row>
    <row r="62" spans="1:11" ht="12.75">
      <c r="A62" s="207" t="s">
        <v>85</v>
      </c>
      <c r="B62" s="208"/>
      <c r="C62" s="208"/>
      <c r="D62" s="208"/>
      <c r="E62" s="208"/>
      <c r="F62" s="208"/>
      <c r="G62" s="208"/>
      <c r="H62" s="209"/>
      <c r="I62" s="1">
        <v>56</v>
      </c>
      <c r="J62" s="93">
        <v>17809</v>
      </c>
      <c r="K62" s="7">
        <v>16012.55212369432</v>
      </c>
    </row>
    <row r="63" spans="1:11" ht="12.75">
      <c r="A63" s="207" t="s">
        <v>46</v>
      </c>
      <c r="B63" s="208"/>
      <c r="C63" s="208"/>
      <c r="D63" s="208"/>
      <c r="E63" s="208"/>
      <c r="F63" s="208"/>
      <c r="G63" s="208"/>
      <c r="H63" s="209"/>
      <c r="I63" s="1">
        <v>57</v>
      </c>
      <c r="J63" s="93">
        <v>0</v>
      </c>
      <c r="K63" s="7">
        <v>0</v>
      </c>
    </row>
    <row r="64" spans="1:11" ht="12.75">
      <c r="A64" s="207" t="s">
        <v>207</v>
      </c>
      <c r="B64" s="208"/>
      <c r="C64" s="208"/>
      <c r="D64" s="208"/>
      <c r="E64" s="208"/>
      <c r="F64" s="208"/>
      <c r="G64" s="208"/>
      <c r="H64" s="209"/>
      <c r="I64" s="1">
        <v>58</v>
      </c>
      <c r="J64" s="93">
        <v>3919796</v>
      </c>
      <c r="K64" s="7">
        <v>2797887.045028244</v>
      </c>
    </row>
    <row r="65" spans="1:11" ht="12.75">
      <c r="A65" s="210" t="s">
        <v>56</v>
      </c>
      <c r="B65" s="211"/>
      <c r="C65" s="211"/>
      <c r="D65" s="211"/>
      <c r="E65" s="211"/>
      <c r="F65" s="211"/>
      <c r="G65" s="211"/>
      <c r="H65" s="212"/>
      <c r="I65" s="1">
        <v>59</v>
      </c>
      <c r="J65" s="93">
        <v>767364</v>
      </c>
      <c r="K65" s="7">
        <v>555305.7832367818</v>
      </c>
    </row>
    <row r="66" spans="1:11" ht="12.75">
      <c r="A66" s="210" t="s">
        <v>241</v>
      </c>
      <c r="B66" s="211"/>
      <c r="C66" s="211"/>
      <c r="D66" s="211"/>
      <c r="E66" s="211"/>
      <c r="F66" s="211"/>
      <c r="G66" s="211"/>
      <c r="H66" s="212"/>
      <c r="I66" s="1">
        <v>60</v>
      </c>
      <c r="J66" s="94">
        <f>J7+J8+J40+J65</f>
        <v>264794956</v>
      </c>
      <c r="K66" s="36">
        <f>K7+K8+K40+K65</f>
        <v>270419873.73661476</v>
      </c>
    </row>
    <row r="67" spans="1:11" ht="12.75">
      <c r="A67" s="222" t="s">
        <v>91</v>
      </c>
      <c r="B67" s="223"/>
      <c r="C67" s="223"/>
      <c r="D67" s="223"/>
      <c r="E67" s="223"/>
      <c r="F67" s="223"/>
      <c r="G67" s="223"/>
      <c r="H67" s="224"/>
      <c r="I67" s="4">
        <v>61</v>
      </c>
      <c r="J67" s="97">
        <v>17137322</v>
      </c>
      <c r="K67" s="8">
        <v>21008987.933625106</v>
      </c>
    </row>
    <row r="68" spans="1:11" ht="12.75">
      <c r="A68" s="199" t="s">
        <v>58</v>
      </c>
      <c r="B68" s="225"/>
      <c r="C68" s="225"/>
      <c r="D68" s="225"/>
      <c r="E68" s="225"/>
      <c r="F68" s="225"/>
      <c r="G68" s="225"/>
      <c r="H68" s="225"/>
      <c r="I68" s="225"/>
      <c r="J68" s="225"/>
      <c r="K68" s="226"/>
    </row>
    <row r="69" spans="1:11" ht="12.75">
      <c r="A69" s="203" t="s">
        <v>191</v>
      </c>
      <c r="B69" s="204"/>
      <c r="C69" s="204"/>
      <c r="D69" s="204"/>
      <c r="E69" s="204"/>
      <c r="F69" s="204"/>
      <c r="G69" s="204"/>
      <c r="H69" s="221"/>
      <c r="I69" s="3">
        <v>62</v>
      </c>
      <c r="J69" s="96">
        <f>J70+J71+J72+J78+J79+J82+J85</f>
        <v>90315872</v>
      </c>
      <c r="K69" s="37">
        <f>K70+K71+K72+K78+K79+K82+K85</f>
        <v>95485613.10105146</v>
      </c>
    </row>
    <row r="70" spans="1:11" ht="12.75">
      <c r="A70" s="207" t="s">
        <v>141</v>
      </c>
      <c r="B70" s="208"/>
      <c r="C70" s="208"/>
      <c r="D70" s="208"/>
      <c r="E70" s="208"/>
      <c r="F70" s="208"/>
      <c r="G70" s="208"/>
      <c r="H70" s="209"/>
      <c r="I70" s="1">
        <v>63</v>
      </c>
      <c r="J70" s="93">
        <v>55566600</v>
      </c>
      <c r="K70" s="7">
        <v>55566600</v>
      </c>
    </row>
    <row r="71" spans="1:11" ht="12.75">
      <c r="A71" s="207" t="s">
        <v>142</v>
      </c>
      <c r="B71" s="208"/>
      <c r="C71" s="208"/>
      <c r="D71" s="208"/>
      <c r="E71" s="208"/>
      <c r="F71" s="208"/>
      <c r="G71" s="208"/>
      <c r="H71" s="209"/>
      <c r="I71" s="1">
        <v>64</v>
      </c>
      <c r="J71" s="93">
        <v>7824089</v>
      </c>
      <c r="K71" s="7">
        <v>7824089</v>
      </c>
    </row>
    <row r="72" spans="1:11" ht="12.75">
      <c r="A72" s="207" t="s">
        <v>143</v>
      </c>
      <c r="B72" s="208"/>
      <c r="C72" s="208"/>
      <c r="D72" s="208"/>
      <c r="E72" s="208"/>
      <c r="F72" s="208"/>
      <c r="G72" s="208"/>
      <c r="H72" s="209"/>
      <c r="I72" s="1">
        <v>65</v>
      </c>
      <c r="J72" s="94">
        <f>J73+J74-J75+J76+J77</f>
        <v>6492226</v>
      </c>
      <c r="K72" s="36">
        <f>K73+K74-K75+K76+K77</f>
        <v>6473560.496982494</v>
      </c>
    </row>
    <row r="73" spans="1:11" ht="12.75">
      <c r="A73" s="207" t="s">
        <v>144</v>
      </c>
      <c r="B73" s="208"/>
      <c r="C73" s="208"/>
      <c r="D73" s="208"/>
      <c r="E73" s="208"/>
      <c r="F73" s="208"/>
      <c r="G73" s="208"/>
      <c r="H73" s="209"/>
      <c r="I73" s="1">
        <v>66</v>
      </c>
      <c r="J73" s="93">
        <v>2781951</v>
      </c>
      <c r="K73" s="7">
        <v>2781951</v>
      </c>
    </row>
    <row r="74" spans="1:11" ht="12.75">
      <c r="A74" s="207" t="s">
        <v>145</v>
      </c>
      <c r="B74" s="208"/>
      <c r="C74" s="208"/>
      <c r="D74" s="208"/>
      <c r="E74" s="208"/>
      <c r="F74" s="208"/>
      <c r="G74" s="208"/>
      <c r="H74" s="209"/>
      <c r="I74" s="1">
        <v>67</v>
      </c>
      <c r="J74" s="93">
        <v>1000000</v>
      </c>
      <c r="K74" s="7">
        <v>1000000</v>
      </c>
    </row>
    <row r="75" spans="1:11" ht="12.75">
      <c r="A75" s="207" t="s">
        <v>133</v>
      </c>
      <c r="B75" s="208"/>
      <c r="C75" s="208"/>
      <c r="D75" s="208"/>
      <c r="E75" s="208"/>
      <c r="F75" s="208"/>
      <c r="G75" s="208"/>
      <c r="H75" s="209"/>
      <c r="I75" s="1">
        <v>68</v>
      </c>
      <c r="J75" s="93">
        <v>0</v>
      </c>
      <c r="K75" s="7">
        <v>0</v>
      </c>
    </row>
    <row r="76" spans="1:11" ht="12.75">
      <c r="A76" s="207" t="s">
        <v>134</v>
      </c>
      <c r="B76" s="208"/>
      <c r="C76" s="208"/>
      <c r="D76" s="208"/>
      <c r="E76" s="208"/>
      <c r="F76" s="208"/>
      <c r="G76" s="208"/>
      <c r="H76" s="209"/>
      <c r="I76" s="1">
        <v>69</v>
      </c>
      <c r="J76" s="93">
        <v>0</v>
      </c>
      <c r="K76" s="7">
        <v>0</v>
      </c>
    </row>
    <row r="77" spans="1:11" ht="12.75">
      <c r="A77" s="207" t="s">
        <v>135</v>
      </c>
      <c r="B77" s="208"/>
      <c r="C77" s="208"/>
      <c r="D77" s="208"/>
      <c r="E77" s="208"/>
      <c r="F77" s="208"/>
      <c r="G77" s="208"/>
      <c r="H77" s="209"/>
      <c r="I77" s="1">
        <v>70</v>
      </c>
      <c r="J77" s="93">
        <v>2710275</v>
      </c>
      <c r="K77" s="7">
        <v>2691609.496982494</v>
      </c>
    </row>
    <row r="78" spans="1:11" ht="12.75">
      <c r="A78" s="207" t="s">
        <v>136</v>
      </c>
      <c r="B78" s="208"/>
      <c r="C78" s="208"/>
      <c r="D78" s="208"/>
      <c r="E78" s="208"/>
      <c r="F78" s="208"/>
      <c r="G78" s="208"/>
      <c r="H78" s="209"/>
      <c r="I78" s="1">
        <v>71</v>
      </c>
      <c r="J78" s="93">
        <v>0</v>
      </c>
      <c r="K78" s="7">
        <v>0</v>
      </c>
    </row>
    <row r="79" spans="1:11" ht="12.75">
      <c r="A79" s="207" t="s">
        <v>238</v>
      </c>
      <c r="B79" s="208"/>
      <c r="C79" s="208"/>
      <c r="D79" s="208"/>
      <c r="E79" s="208"/>
      <c r="F79" s="208"/>
      <c r="G79" s="208"/>
      <c r="H79" s="209"/>
      <c r="I79" s="1">
        <v>72</v>
      </c>
      <c r="J79" s="94">
        <f>J80-J81</f>
        <v>14407966</v>
      </c>
      <c r="K79" s="36">
        <f>K80-K81</f>
        <v>20363057.73147779</v>
      </c>
    </row>
    <row r="80" spans="1:11" ht="12.75">
      <c r="A80" s="218" t="s">
        <v>169</v>
      </c>
      <c r="B80" s="219"/>
      <c r="C80" s="219"/>
      <c r="D80" s="219"/>
      <c r="E80" s="219"/>
      <c r="F80" s="219"/>
      <c r="G80" s="219"/>
      <c r="H80" s="220"/>
      <c r="I80" s="1">
        <v>73</v>
      </c>
      <c r="J80" s="93">
        <v>14407966</v>
      </c>
      <c r="K80" s="7">
        <v>20363057.73147779</v>
      </c>
    </row>
    <row r="81" spans="1:11" ht="12.75">
      <c r="A81" s="218" t="s">
        <v>170</v>
      </c>
      <c r="B81" s="219"/>
      <c r="C81" s="219"/>
      <c r="D81" s="219"/>
      <c r="E81" s="219"/>
      <c r="F81" s="219"/>
      <c r="G81" s="219"/>
      <c r="H81" s="220"/>
      <c r="I81" s="1">
        <v>74</v>
      </c>
      <c r="J81" s="93"/>
      <c r="K81" s="7">
        <v>0</v>
      </c>
    </row>
    <row r="82" spans="1:11" ht="12.75">
      <c r="A82" s="207" t="s">
        <v>239</v>
      </c>
      <c r="B82" s="208"/>
      <c r="C82" s="208"/>
      <c r="D82" s="208"/>
      <c r="E82" s="208"/>
      <c r="F82" s="208"/>
      <c r="G82" s="208"/>
      <c r="H82" s="209"/>
      <c r="I82" s="1">
        <v>75</v>
      </c>
      <c r="J82" s="94">
        <f>J83-J84</f>
        <v>6014115</v>
      </c>
      <c r="K82" s="36">
        <f>K83-K84</f>
        <v>5258305.872591188</v>
      </c>
    </row>
    <row r="83" spans="1:11" ht="12.75">
      <c r="A83" s="218" t="s">
        <v>171</v>
      </c>
      <c r="B83" s="219"/>
      <c r="C83" s="219"/>
      <c r="D83" s="219"/>
      <c r="E83" s="219"/>
      <c r="F83" s="219"/>
      <c r="G83" s="219"/>
      <c r="H83" s="220"/>
      <c r="I83" s="1">
        <v>76</v>
      </c>
      <c r="J83" s="93">
        <v>6014115</v>
      </c>
      <c r="K83" s="7">
        <v>5258305.872591188</v>
      </c>
    </row>
    <row r="84" spans="1:11" ht="12.75">
      <c r="A84" s="218" t="s">
        <v>172</v>
      </c>
      <c r="B84" s="219"/>
      <c r="C84" s="219"/>
      <c r="D84" s="219"/>
      <c r="E84" s="219"/>
      <c r="F84" s="219"/>
      <c r="G84" s="219"/>
      <c r="H84" s="220"/>
      <c r="I84" s="1">
        <v>77</v>
      </c>
      <c r="J84" s="93">
        <v>0</v>
      </c>
      <c r="K84" s="7">
        <v>0</v>
      </c>
    </row>
    <row r="85" spans="1:11" ht="12.75">
      <c r="A85" s="207" t="s">
        <v>173</v>
      </c>
      <c r="B85" s="208"/>
      <c r="C85" s="208"/>
      <c r="D85" s="208"/>
      <c r="E85" s="208"/>
      <c r="F85" s="208"/>
      <c r="G85" s="208"/>
      <c r="H85" s="209"/>
      <c r="I85" s="1">
        <v>78</v>
      </c>
      <c r="J85" s="93">
        <v>10876</v>
      </c>
      <c r="K85" s="7">
        <v>0</v>
      </c>
    </row>
    <row r="86" spans="1:11" ht="12.75">
      <c r="A86" s="210" t="s">
        <v>19</v>
      </c>
      <c r="B86" s="211"/>
      <c r="C86" s="211"/>
      <c r="D86" s="211"/>
      <c r="E86" s="211"/>
      <c r="F86" s="211"/>
      <c r="G86" s="211"/>
      <c r="H86" s="212"/>
      <c r="I86" s="1">
        <v>79</v>
      </c>
      <c r="J86" s="94">
        <f>SUM(J87:J89)</f>
        <v>600000</v>
      </c>
      <c r="K86" s="36">
        <f>SUM(K87:K89)</f>
        <v>600000</v>
      </c>
    </row>
    <row r="87" spans="1:11" ht="12.75">
      <c r="A87" s="207" t="s">
        <v>129</v>
      </c>
      <c r="B87" s="208"/>
      <c r="C87" s="208"/>
      <c r="D87" s="208"/>
      <c r="E87" s="208"/>
      <c r="F87" s="208"/>
      <c r="G87" s="208"/>
      <c r="H87" s="209"/>
      <c r="I87" s="1">
        <v>80</v>
      </c>
      <c r="J87" s="93">
        <v>0</v>
      </c>
      <c r="K87" s="93">
        <v>0</v>
      </c>
    </row>
    <row r="88" spans="1:11" ht="12.75">
      <c r="A88" s="207" t="s">
        <v>130</v>
      </c>
      <c r="B88" s="208"/>
      <c r="C88" s="208"/>
      <c r="D88" s="208"/>
      <c r="E88" s="208"/>
      <c r="F88" s="208"/>
      <c r="G88" s="208"/>
      <c r="H88" s="209"/>
      <c r="I88" s="1">
        <v>81</v>
      </c>
      <c r="J88" s="93">
        <v>0</v>
      </c>
      <c r="K88" s="93">
        <v>0</v>
      </c>
    </row>
    <row r="89" spans="1:11" ht="12.75">
      <c r="A89" s="207" t="s">
        <v>131</v>
      </c>
      <c r="B89" s="208"/>
      <c r="C89" s="208"/>
      <c r="D89" s="208"/>
      <c r="E89" s="208"/>
      <c r="F89" s="208"/>
      <c r="G89" s="208"/>
      <c r="H89" s="209"/>
      <c r="I89" s="1">
        <v>82</v>
      </c>
      <c r="J89" s="93">
        <v>600000</v>
      </c>
      <c r="K89" s="7">
        <v>600000</v>
      </c>
    </row>
    <row r="90" spans="1:11" ht="12.75">
      <c r="A90" s="210" t="s">
        <v>20</v>
      </c>
      <c r="B90" s="211"/>
      <c r="C90" s="211"/>
      <c r="D90" s="211"/>
      <c r="E90" s="211"/>
      <c r="F90" s="211"/>
      <c r="G90" s="211"/>
      <c r="H90" s="212"/>
      <c r="I90" s="1">
        <v>83</v>
      </c>
      <c r="J90" s="94">
        <f>SUM(J91:J99)</f>
        <v>69423483</v>
      </c>
      <c r="K90" s="36">
        <f>SUM(K91:K99)</f>
        <v>71727176</v>
      </c>
    </row>
    <row r="91" spans="1:11" ht="12.75">
      <c r="A91" s="207" t="s">
        <v>132</v>
      </c>
      <c r="B91" s="208"/>
      <c r="C91" s="208"/>
      <c r="D91" s="208"/>
      <c r="E91" s="208"/>
      <c r="F91" s="208"/>
      <c r="G91" s="208"/>
      <c r="H91" s="209"/>
      <c r="I91" s="1">
        <v>84</v>
      </c>
      <c r="J91" s="93">
        <v>0</v>
      </c>
      <c r="K91" s="93">
        <v>0</v>
      </c>
    </row>
    <row r="92" spans="1:11" ht="12.75">
      <c r="A92" s="207" t="s">
        <v>243</v>
      </c>
      <c r="B92" s="208"/>
      <c r="C92" s="208"/>
      <c r="D92" s="208"/>
      <c r="E92" s="208"/>
      <c r="F92" s="208"/>
      <c r="G92" s="208"/>
      <c r="H92" s="209"/>
      <c r="I92" s="1">
        <v>85</v>
      </c>
      <c r="J92" s="93">
        <v>0</v>
      </c>
      <c r="K92" s="93">
        <v>0</v>
      </c>
    </row>
    <row r="93" spans="1:11" ht="12.75">
      <c r="A93" s="207" t="s">
        <v>0</v>
      </c>
      <c r="B93" s="208"/>
      <c r="C93" s="208"/>
      <c r="D93" s="208"/>
      <c r="E93" s="208"/>
      <c r="F93" s="208"/>
      <c r="G93" s="208"/>
      <c r="H93" s="209"/>
      <c r="I93" s="1">
        <v>86</v>
      </c>
      <c r="J93" s="93">
        <v>69423483</v>
      </c>
      <c r="K93" s="7">
        <v>71727176</v>
      </c>
    </row>
    <row r="94" spans="1:11" ht="12.75">
      <c r="A94" s="207" t="s">
        <v>244</v>
      </c>
      <c r="B94" s="208"/>
      <c r="C94" s="208"/>
      <c r="D94" s="208"/>
      <c r="E94" s="208"/>
      <c r="F94" s="208"/>
      <c r="G94" s="208"/>
      <c r="H94" s="209"/>
      <c r="I94" s="1">
        <v>87</v>
      </c>
      <c r="J94" s="93">
        <v>0</v>
      </c>
      <c r="K94" s="93">
        <v>0</v>
      </c>
    </row>
    <row r="95" spans="1:11" ht="12.75">
      <c r="A95" s="207" t="s">
        <v>245</v>
      </c>
      <c r="B95" s="208"/>
      <c r="C95" s="208"/>
      <c r="D95" s="208"/>
      <c r="E95" s="208"/>
      <c r="F95" s="208"/>
      <c r="G95" s="208"/>
      <c r="H95" s="209"/>
      <c r="I95" s="1">
        <v>88</v>
      </c>
      <c r="J95" s="93">
        <v>0</v>
      </c>
      <c r="K95" s="93">
        <v>0</v>
      </c>
    </row>
    <row r="96" spans="1:11" ht="12.75">
      <c r="A96" s="207" t="s">
        <v>246</v>
      </c>
      <c r="B96" s="208"/>
      <c r="C96" s="208"/>
      <c r="D96" s="208"/>
      <c r="E96" s="208"/>
      <c r="F96" s="208"/>
      <c r="G96" s="208"/>
      <c r="H96" s="209"/>
      <c r="I96" s="1">
        <v>89</v>
      </c>
      <c r="J96" s="93">
        <v>0</v>
      </c>
      <c r="K96" s="93">
        <v>0</v>
      </c>
    </row>
    <row r="97" spans="1:11" ht="12.75">
      <c r="A97" s="207" t="s">
        <v>94</v>
      </c>
      <c r="B97" s="208"/>
      <c r="C97" s="208"/>
      <c r="D97" s="208"/>
      <c r="E97" s="208"/>
      <c r="F97" s="208"/>
      <c r="G97" s="208"/>
      <c r="H97" s="209"/>
      <c r="I97" s="1">
        <v>90</v>
      </c>
      <c r="J97" s="93">
        <v>0</v>
      </c>
      <c r="K97" s="93">
        <v>0</v>
      </c>
    </row>
    <row r="98" spans="1:11" ht="12.75">
      <c r="A98" s="207" t="s">
        <v>92</v>
      </c>
      <c r="B98" s="208"/>
      <c r="C98" s="208"/>
      <c r="D98" s="208"/>
      <c r="E98" s="208"/>
      <c r="F98" s="208"/>
      <c r="G98" s="208"/>
      <c r="H98" s="209"/>
      <c r="I98" s="1">
        <v>91</v>
      </c>
      <c r="J98" s="93">
        <v>0</v>
      </c>
      <c r="K98" s="93">
        <v>0</v>
      </c>
    </row>
    <row r="99" spans="1:11" ht="12.75">
      <c r="A99" s="207" t="s">
        <v>93</v>
      </c>
      <c r="B99" s="208"/>
      <c r="C99" s="208"/>
      <c r="D99" s="208"/>
      <c r="E99" s="208"/>
      <c r="F99" s="208"/>
      <c r="G99" s="208"/>
      <c r="H99" s="209"/>
      <c r="I99" s="1">
        <v>92</v>
      </c>
      <c r="J99" s="93">
        <v>0</v>
      </c>
      <c r="K99" s="93">
        <v>0</v>
      </c>
    </row>
    <row r="100" spans="1:11" ht="12.75">
      <c r="A100" s="210" t="s">
        <v>21</v>
      </c>
      <c r="B100" s="211"/>
      <c r="C100" s="211"/>
      <c r="D100" s="211"/>
      <c r="E100" s="211"/>
      <c r="F100" s="211"/>
      <c r="G100" s="211"/>
      <c r="H100" s="212"/>
      <c r="I100" s="1">
        <v>93</v>
      </c>
      <c r="J100" s="94">
        <f>SUM(J101:J112)</f>
        <v>99960362</v>
      </c>
      <c r="K100" s="36">
        <f>SUM(K101:K112)</f>
        <v>100134699.28726788</v>
      </c>
    </row>
    <row r="101" spans="1:11" ht="12.75">
      <c r="A101" s="207" t="s">
        <v>132</v>
      </c>
      <c r="B101" s="208"/>
      <c r="C101" s="208"/>
      <c r="D101" s="208"/>
      <c r="E101" s="208"/>
      <c r="F101" s="208"/>
      <c r="G101" s="208"/>
      <c r="H101" s="209"/>
      <c r="I101" s="1">
        <v>94</v>
      </c>
      <c r="J101" s="93">
        <v>0</v>
      </c>
      <c r="K101" s="93">
        <v>0</v>
      </c>
    </row>
    <row r="102" spans="1:11" ht="12.75">
      <c r="A102" s="207" t="s">
        <v>243</v>
      </c>
      <c r="B102" s="208"/>
      <c r="C102" s="208"/>
      <c r="D102" s="208"/>
      <c r="E102" s="208"/>
      <c r="F102" s="208"/>
      <c r="G102" s="208"/>
      <c r="H102" s="209"/>
      <c r="I102" s="1">
        <v>95</v>
      </c>
      <c r="J102" s="93">
        <v>0</v>
      </c>
      <c r="K102" s="93">
        <v>0</v>
      </c>
    </row>
    <row r="103" spans="1:11" ht="12.75">
      <c r="A103" s="207" t="s">
        <v>0</v>
      </c>
      <c r="B103" s="208"/>
      <c r="C103" s="208"/>
      <c r="D103" s="208"/>
      <c r="E103" s="208"/>
      <c r="F103" s="208"/>
      <c r="G103" s="208"/>
      <c r="H103" s="209"/>
      <c r="I103" s="1">
        <v>96</v>
      </c>
      <c r="J103" s="93">
        <v>51130788</v>
      </c>
      <c r="K103" s="7">
        <v>56261187.129999995</v>
      </c>
    </row>
    <row r="104" spans="1:11" ht="12.75">
      <c r="A104" s="207" t="s">
        <v>244</v>
      </c>
      <c r="B104" s="208"/>
      <c r="C104" s="208"/>
      <c r="D104" s="208"/>
      <c r="E104" s="208"/>
      <c r="F104" s="208"/>
      <c r="G104" s="208"/>
      <c r="H104" s="209"/>
      <c r="I104" s="1">
        <v>97</v>
      </c>
      <c r="J104" s="93">
        <v>4543667</v>
      </c>
      <c r="K104" s="7">
        <v>2665699.8478034767</v>
      </c>
    </row>
    <row r="105" spans="1:11" ht="12.75">
      <c r="A105" s="207" t="s">
        <v>245</v>
      </c>
      <c r="B105" s="208"/>
      <c r="C105" s="208"/>
      <c r="D105" s="208"/>
      <c r="E105" s="208"/>
      <c r="F105" s="208"/>
      <c r="G105" s="208"/>
      <c r="H105" s="209"/>
      <c r="I105" s="1">
        <v>98</v>
      </c>
      <c r="J105" s="93">
        <v>36820298</v>
      </c>
      <c r="K105" s="7">
        <v>34019420.942042366</v>
      </c>
    </row>
    <row r="106" spans="1:11" ht="12.75">
      <c r="A106" s="207" t="s">
        <v>246</v>
      </c>
      <c r="B106" s="208"/>
      <c r="C106" s="208"/>
      <c r="D106" s="208"/>
      <c r="E106" s="208"/>
      <c r="F106" s="208"/>
      <c r="G106" s="208"/>
      <c r="H106" s="209"/>
      <c r="I106" s="1">
        <v>99</v>
      </c>
      <c r="J106" s="93">
        <v>0</v>
      </c>
      <c r="K106" s="7">
        <v>406204.54</v>
      </c>
    </row>
    <row r="107" spans="1:11" ht="12.75">
      <c r="A107" s="207" t="s">
        <v>94</v>
      </c>
      <c r="B107" s="208"/>
      <c r="C107" s="208"/>
      <c r="D107" s="208"/>
      <c r="E107" s="208"/>
      <c r="F107" s="208"/>
      <c r="G107" s="208"/>
      <c r="H107" s="209"/>
      <c r="I107" s="1">
        <v>100</v>
      </c>
      <c r="J107" s="93">
        <v>0</v>
      </c>
      <c r="K107" s="7">
        <v>0</v>
      </c>
    </row>
    <row r="108" spans="1:11" ht="12.75">
      <c r="A108" s="207" t="s">
        <v>95</v>
      </c>
      <c r="B108" s="208"/>
      <c r="C108" s="208"/>
      <c r="D108" s="208"/>
      <c r="E108" s="208"/>
      <c r="F108" s="208"/>
      <c r="G108" s="208"/>
      <c r="H108" s="209"/>
      <c r="I108" s="1">
        <v>101</v>
      </c>
      <c r="J108" s="93">
        <v>3446817</v>
      </c>
      <c r="K108" s="7">
        <v>3466367.6</v>
      </c>
    </row>
    <row r="109" spans="1:11" ht="12.75">
      <c r="A109" s="207" t="s">
        <v>96</v>
      </c>
      <c r="B109" s="208"/>
      <c r="C109" s="208"/>
      <c r="D109" s="208"/>
      <c r="E109" s="208"/>
      <c r="F109" s="208"/>
      <c r="G109" s="208"/>
      <c r="H109" s="209"/>
      <c r="I109" s="1">
        <v>102</v>
      </c>
      <c r="J109" s="93">
        <v>3908304</v>
      </c>
      <c r="K109" s="7">
        <v>3247300.357422043</v>
      </c>
    </row>
    <row r="110" spans="1:11" ht="12.75">
      <c r="A110" s="207" t="s">
        <v>99</v>
      </c>
      <c r="B110" s="208"/>
      <c r="C110" s="208"/>
      <c r="D110" s="208"/>
      <c r="E110" s="208"/>
      <c r="F110" s="208"/>
      <c r="G110" s="208"/>
      <c r="H110" s="209"/>
      <c r="I110" s="1">
        <v>103</v>
      </c>
      <c r="J110" s="93">
        <v>0</v>
      </c>
      <c r="K110" s="7">
        <v>0</v>
      </c>
    </row>
    <row r="111" spans="1:11" ht="12.75">
      <c r="A111" s="207" t="s">
        <v>97</v>
      </c>
      <c r="B111" s="208"/>
      <c r="C111" s="208"/>
      <c r="D111" s="208"/>
      <c r="E111" s="208"/>
      <c r="F111" s="208"/>
      <c r="G111" s="208"/>
      <c r="H111" s="209"/>
      <c r="I111" s="1">
        <v>104</v>
      </c>
      <c r="J111" s="93">
        <v>0</v>
      </c>
      <c r="K111" s="7">
        <v>0</v>
      </c>
    </row>
    <row r="112" spans="1:11" ht="12.75">
      <c r="A112" s="207" t="s">
        <v>98</v>
      </c>
      <c r="B112" s="208"/>
      <c r="C112" s="208"/>
      <c r="D112" s="208"/>
      <c r="E112" s="208"/>
      <c r="F112" s="208"/>
      <c r="G112" s="208"/>
      <c r="H112" s="209"/>
      <c r="I112" s="1">
        <v>105</v>
      </c>
      <c r="J112" s="93">
        <v>110488</v>
      </c>
      <c r="K112" s="7">
        <v>68518.87</v>
      </c>
    </row>
    <row r="113" spans="1:11" ht="12.75">
      <c r="A113" s="210" t="s">
        <v>1</v>
      </c>
      <c r="B113" s="211"/>
      <c r="C113" s="211"/>
      <c r="D113" s="211"/>
      <c r="E113" s="211"/>
      <c r="F113" s="211"/>
      <c r="G113" s="211"/>
      <c r="H113" s="212"/>
      <c r="I113" s="1">
        <v>106</v>
      </c>
      <c r="J113" s="93">
        <v>4495239</v>
      </c>
      <c r="K113" s="7">
        <v>2472385.3482954386</v>
      </c>
    </row>
    <row r="114" spans="1:11" ht="12.75">
      <c r="A114" s="210" t="s">
        <v>25</v>
      </c>
      <c r="B114" s="211"/>
      <c r="C114" s="211"/>
      <c r="D114" s="211"/>
      <c r="E114" s="211"/>
      <c r="F114" s="211"/>
      <c r="G114" s="211"/>
      <c r="H114" s="212"/>
      <c r="I114" s="1">
        <v>107</v>
      </c>
      <c r="J114" s="94">
        <f>J69+J86+J90+J100+J113</f>
        <v>264794956</v>
      </c>
      <c r="K114" s="36">
        <f>K69+K86+K90+K100+K113</f>
        <v>270419873.73661476</v>
      </c>
    </row>
    <row r="115" spans="1:11" ht="12.75">
      <c r="A115" s="196" t="s">
        <v>57</v>
      </c>
      <c r="B115" s="197"/>
      <c r="C115" s="197"/>
      <c r="D115" s="197"/>
      <c r="E115" s="197"/>
      <c r="F115" s="197"/>
      <c r="G115" s="197"/>
      <c r="H115" s="198"/>
      <c r="I115" s="2">
        <v>108</v>
      </c>
      <c r="J115" s="97">
        <v>17137322</v>
      </c>
      <c r="K115" s="8">
        <v>21008987.933625106</v>
      </c>
    </row>
    <row r="116" spans="1:11" ht="12.75">
      <c r="A116" s="199" t="s">
        <v>310</v>
      </c>
      <c r="B116" s="200"/>
      <c r="C116" s="200"/>
      <c r="D116" s="200"/>
      <c r="E116" s="200"/>
      <c r="F116" s="200"/>
      <c r="G116" s="200"/>
      <c r="H116" s="200"/>
      <c r="I116" s="201"/>
      <c r="J116" s="201"/>
      <c r="K116" s="202"/>
    </row>
    <row r="117" spans="1:11" ht="12.75">
      <c r="A117" s="203" t="s">
        <v>186</v>
      </c>
      <c r="B117" s="204"/>
      <c r="C117" s="204"/>
      <c r="D117" s="204"/>
      <c r="E117" s="204"/>
      <c r="F117" s="204"/>
      <c r="G117" s="204"/>
      <c r="H117" s="204"/>
      <c r="I117" s="205"/>
      <c r="J117" s="205"/>
      <c r="K117" s="206"/>
    </row>
    <row r="118" spans="1:11" ht="12.75">
      <c r="A118" s="207" t="s">
        <v>8</v>
      </c>
      <c r="B118" s="208"/>
      <c r="C118" s="208"/>
      <c r="D118" s="208"/>
      <c r="E118" s="208"/>
      <c r="F118" s="208"/>
      <c r="G118" s="208"/>
      <c r="H118" s="209"/>
      <c r="I118" s="1">
        <v>109</v>
      </c>
      <c r="J118" s="93">
        <v>90304996</v>
      </c>
      <c r="K118" s="7">
        <v>95485613.10105146</v>
      </c>
    </row>
    <row r="119" spans="1:11" ht="12.75">
      <c r="A119" s="213" t="s">
        <v>9</v>
      </c>
      <c r="B119" s="214"/>
      <c r="C119" s="214"/>
      <c r="D119" s="214"/>
      <c r="E119" s="214"/>
      <c r="F119" s="214"/>
      <c r="G119" s="214"/>
      <c r="H119" s="215"/>
      <c r="I119" s="4">
        <v>110</v>
      </c>
      <c r="J119" s="97">
        <v>10876</v>
      </c>
      <c r="K119" s="8">
        <v>0</v>
      </c>
    </row>
    <row r="120" spans="1:11" ht="12.75">
      <c r="A120" s="216" t="s">
        <v>311</v>
      </c>
      <c r="B120" s="217"/>
      <c r="C120" s="217"/>
      <c r="D120" s="217"/>
      <c r="E120" s="217"/>
      <c r="F120" s="217"/>
      <c r="G120" s="217"/>
      <c r="H120" s="217"/>
      <c r="I120" s="217"/>
      <c r="J120" s="217"/>
      <c r="K120" s="217"/>
    </row>
    <row r="121" spans="1:11" ht="12.75">
      <c r="A121" s="194"/>
      <c r="B121" s="195"/>
      <c r="C121" s="195"/>
      <c r="D121" s="195"/>
      <c r="E121" s="195"/>
      <c r="F121" s="195"/>
      <c r="G121" s="195"/>
      <c r="H121" s="195"/>
      <c r="I121" s="195"/>
      <c r="J121" s="195"/>
      <c r="K121" s="195"/>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6">
    <dataValidation allowBlank="1" sqref="A1:I65536 J120:J65536 J1:J6 J68 J116:J117 K1:K86 K89:K90 K93 K100 K103:K65536 L1:IV65536"/>
    <dataValidation type="whole" operator="greaterThanOrEqual" allowBlank="1" showInputMessage="1" showErrorMessage="1" errorTitle="Pogrešan unos" error="Mogu se unijeti samo cjelobrojne pozitivne vrijednosti." sqref="J7:J67 J70 J72:J77 J79:J84 J86:J115 K87:K88 K91:K92 K94:K99 K101:K102">
      <formula1>0</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vrijednosti." sqref="J85 J118:J119">
      <formula1>999999999999</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N1" sqref="N1:O16384"/>
    </sheetView>
  </sheetViews>
  <sheetFormatPr defaultColWidth="9.140625" defaultRowHeight="12.75"/>
  <cols>
    <col min="1" max="9" width="9.140625" style="35" customWidth="1"/>
    <col min="10" max="13" width="11.421875" style="35" customWidth="1"/>
    <col min="14" max="16384" width="9.140625" style="35" customWidth="1"/>
  </cols>
  <sheetData>
    <row r="1" spans="1:13" ht="12.75" customHeight="1">
      <c r="A1" s="231" t="s">
        <v>154</v>
      </c>
      <c r="B1" s="231"/>
      <c r="C1" s="231"/>
      <c r="D1" s="231"/>
      <c r="E1" s="231"/>
      <c r="F1" s="231"/>
      <c r="G1" s="231"/>
      <c r="H1" s="231"/>
      <c r="I1" s="231"/>
      <c r="J1" s="231"/>
      <c r="K1" s="231"/>
      <c r="L1" s="231"/>
      <c r="M1" s="231"/>
    </row>
    <row r="2" spans="1:13" ht="12.75" customHeight="1">
      <c r="A2" s="239" t="s">
        <v>324</v>
      </c>
      <c r="B2" s="239"/>
      <c r="C2" s="239"/>
      <c r="D2" s="239"/>
      <c r="E2" s="239"/>
      <c r="F2" s="239"/>
      <c r="G2" s="239"/>
      <c r="H2" s="239"/>
      <c r="I2" s="239"/>
      <c r="J2" s="239"/>
      <c r="K2" s="239"/>
      <c r="L2" s="239"/>
      <c r="M2" s="239"/>
    </row>
    <row r="3" spans="1:13" ht="12.75" customHeight="1">
      <c r="A3" s="253" t="s">
        <v>323</v>
      </c>
      <c r="B3" s="253"/>
      <c r="C3" s="253"/>
      <c r="D3" s="253"/>
      <c r="E3" s="253"/>
      <c r="F3" s="253"/>
      <c r="G3" s="253"/>
      <c r="H3" s="253"/>
      <c r="I3" s="253"/>
      <c r="J3" s="253"/>
      <c r="K3" s="253"/>
      <c r="L3" s="253"/>
      <c r="M3" s="253"/>
    </row>
    <row r="4" spans="1:13" ht="23.25">
      <c r="A4" s="254" t="s">
        <v>59</v>
      </c>
      <c r="B4" s="254"/>
      <c r="C4" s="254"/>
      <c r="D4" s="254"/>
      <c r="E4" s="254"/>
      <c r="F4" s="254"/>
      <c r="G4" s="254"/>
      <c r="H4" s="254"/>
      <c r="I4" s="41" t="s">
        <v>279</v>
      </c>
      <c r="J4" s="255" t="s">
        <v>318</v>
      </c>
      <c r="K4" s="255"/>
      <c r="L4" s="255" t="s">
        <v>319</v>
      </c>
      <c r="M4" s="255"/>
    </row>
    <row r="5" spans="1:13" ht="12.75">
      <c r="A5" s="254"/>
      <c r="B5" s="254"/>
      <c r="C5" s="254"/>
      <c r="D5" s="254"/>
      <c r="E5" s="254"/>
      <c r="F5" s="254"/>
      <c r="G5" s="254"/>
      <c r="H5" s="254"/>
      <c r="I5" s="41"/>
      <c r="J5" s="43" t="s">
        <v>314</v>
      </c>
      <c r="K5" s="43" t="s">
        <v>315</v>
      </c>
      <c r="L5" s="43" t="s">
        <v>314</v>
      </c>
      <c r="M5" s="43" t="s">
        <v>315</v>
      </c>
    </row>
    <row r="6" spans="1:13" ht="12.75">
      <c r="A6" s="255">
        <v>1</v>
      </c>
      <c r="B6" s="255"/>
      <c r="C6" s="255"/>
      <c r="D6" s="255"/>
      <c r="E6" s="255"/>
      <c r="F6" s="255"/>
      <c r="G6" s="255"/>
      <c r="H6" s="255"/>
      <c r="I6" s="46">
        <v>2</v>
      </c>
      <c r="J6" s="43">
        <v>3</v>
      </c>
      <c r="K6" s="43">
        <v>4</v>
      </c>
      <c r="L6" s="43">
        <v>5</v>
      </c>
      <c r="M6" s="43">
        <v>6</v>
      </c>
    </row>
    <row r="7" spans="1:13" ht="12.75">
      <c r="A7" s="203" t="s">
        <v>26</v>
      </c>
      <c r="B7" s="204"/>
      <c r="C7" s="204"/>
      <c r="D7" s="204"/>
      <c r="E7" s="204"/>
      <c r="F7" s="204"/>
      <c r="G7" s="204"/>
      <c r="H7" s="221"/>
      <c r="I7" s="3">
        <v>111</v>
      </c>
      <c r="J7" s="96">
        <f>SUM(J8:J9)</f>
        <v>228136090</v>
      </c>
      <c r="K7" s="37">
        <f>SUM(K8:K9)</f>
        <v>52911430</v>
      </c>
      <c r="L7" s="37">
        <f>SUM(L8:L9)</f>
        <v>219462341.4399035</v>
      </c>
      <c r="M7" s="37">
        <f>SUM(M8:M9)</f>
        <v>50381544.90772551</v>
      </c>
    </row>
    <row r="8" spans="1:13" ht="12.75">
      <c r="A8" s="210" t="s">
        <v>152</v>
      </c>
      <c r="B8" s="211"/>
      <c r="C8" s="211"/>
      <c r="D8" s="211"/>
      <c r="E8" s="211"/>
      <c r="F8" s="211"/>
      <c r="G8" s="211"/>
      <c r="H8" s="212"/>
      <c r="I8" s="1">
        <v>112</v>
      </c>
      <c r="J8" s="93">
        <v>227136123</v>
      </c>
      <c r="K8" s="7">
        <v>52159498</v>
      </c>
      <c r="L8" s="7">
        <v>215102657.00918517</v>
      </c>
      <c r="M8" s="7">
        <v>48555904.82430717</v>
      </c>
    </row>
    <row r="9" spans="1:13" ht="12.75">
      <c r="A9" s="210" t="s">
        <v>103</v>
      </c>
      <c r="B9" s="211"/>
      <c r="C9" s="211"/>
      <c r="D9" s="211"/>
      <c r="E9" s="211"/>
      <c r="F9" s="211"/>
      <c r="G9" s="211"/>
      <c r="H9" s="212"/>
      <c r="I9" s="1">
        <v>113</v>
      </c>
      <c r="J9" s="93">
        <v>999967</v>
      </c>
      <c r="K9" s="7">
        <v>751932</v>
      </c>
      <c r="L9" s="7">
        <v>4359684.430718342</v>
      </c>
      <c r="M9" s="7">
        <v>1825640.0834183418</v>
      </c>
    </row>
    <row r="10" spans="1:13" ht="12.75">
      <c r="A10" s="210" t="s">
        <v>12</v>
      </c>
      <c r="B10" s="211"/>
      <c r="C10" s="211"/>
      <c r="D10" s="211"/>
      <c r="E10" s="211"/>
      <c r="F10" s="211"/>
      <c r="G10" s="211"/>
      <c r="H10" s="212"/>
      <c r="I10" s="1">
        <v>114</v>
      </c>
      <c r="J10" s="94">
        <f>J11+J12+J16+J20+J21+J22+J25+J26</f>
        <v>216044639</v>
      </c>
      <c r="K10" s="36">
        <f>K11+K12+K16+K20+K21+K22+K25+K26</f>
        <v>50950378</v>
      </c>
      <c r="L10" s="36">
        <f>L11+L12+L16+L20+L21+L22+L25+L26</f>
        <v>207838226.60935956</v>
      </c>
      <c r="M10" s="36">
        <f>M11+M12+M16+M20+M21+M22+M25+M26</f>
        <v>47552457.469951555</v>
      </c>
    </row>
    <row r="11" spans="1:13" ht="12.75">
      <c r="A11" s="210" t="s">
        <v>104</v>
      </c>
      <c r="B11" s="211"/>
      <c r="C11" s="211"/>
      <c r="D11" s="211"/>
      <c r="E11" s="211"/>
      <c r="F11" s="211"/>
      <c r="G11" s="211"/>
      <c r="H11" s="212"/>
      <c r="I11" s="1">
        <v>115</v>
      </c>
      <c r="J11" s="93">
        <v>-465708</v>
      </c>
      <c r="K11" s="7">
        <v>-5508331</v>
      </c>
      <c r="L11" s="7">
        <v>-5768664.8</v>
      </c>
      <c r="M11" s="7">
        <v>-5960908.399999999</v>
      </c>
    </row>
    <row r="12" spans="1:13" ht="12.75">
      <c r="A12" s="210" t="s">
        <v>22</v>
      </c>
      <c r="B12" s="211"/>
      <c r="C12" s="211"/>
      <c r="D12" s="211"/>
      <c r="E12" s="211"/>
      <c r="F12" s="211"/>
      <c r="G12" s="211"/>
      <c r="H12" s="212"/>
      <c r="I12" s="1">
        <v>116</v>
      </c>
      <c r="J12" s="94">
        <f>SUM(J13:J15)</f>
        <v>136405617</v>
      </c>
      <c r="K12" s="36">
        <f>SUM(K13:K15)</f>
        <v>34328837</v>
      </c>
      <c r="L12" s="36">
        <f>SUM(L13:L15)</f>
        <v>133138328.29809023</v>
      </c>
      <c r="M12" s="36">
        <f>SUM(M13:M15)</f>
        <v>32691662.98792824</v>
      </c>
    </row>
    <row r="13" spans="1:13" ht="12.75">
      <c r="A13" s="207" t="s">
        <v>146</v>
      </c>
      <c r="B13" s="208"/>
      <c r="C13" s="208"/>
      <c r="D13" s="208"/>
      <c r="E13" s="208"/>
      <c r="F13" s="208"/>
      <c r="G13" s="208"/>
      <c r="H13" s="209"/>
      <c r="I13" s="1">
        <v>117</v>
      </c>
      <c r="J13" s="93">
        <v>105458373</v>
      </c>
      <c r="K13" s="7">
        <v>25239073</v>
      </c>
      <c r="L13" s="7">
        <v>105117374.42095368</v>
      </c>
      <c r="M13" s="7">
        <v>25797366.123403683</v>
      </c>
    </row>
    <row r="14" spans="1:13" ht="12.75">
      <c r="A14" s="207" t="s">
        <v>147</v>
      </c>
      <c r="B14" s="208"/>
      <c r="C14" s="208"/>
      <c r="D14" s="208"/>
      <c r="E14" s="208"/>
      <c r="F14" s="208"/>
      <c r="G14" s="208"/>
      <c r="H14" s="209"/>
      <c r="I14" s="1">
        <v>118</v>
      </c>
      <c r="J14" s="93">
        <v>10438904</v>
      </c>
      <c r="K14" s="7">
        <v>3355702</v>
      </c>
      <c r="L14" s="7">
        <v>7913774.405653211</v>
      </c>
      <c r="M14" s="7">
        <v>2465866.9903052105</v>
      </c>
    </row>
    <row r="15" spans="1:13" ht="12.75">
      <c r="A15" s="207" t="s">
        <v>61</v>
      </c>
      <c r="B15" s="208"/>
      <c r="C15" s="208"/>
      <c r="D15" s="208"/>
      <c r="E15" s="208"/>
      <c r="F15" s="208"/>
      <c r="G15" s="208"/>
      <c r="H15" s="209"/>
      <c r="I15" s="1">
        <v>119</v>
      </c>
      <c r="J15" s="93">
        <v>20508340</v>
      </c>
      <c r="K15" s="7">
        <v>5734062</v>
      </c>
      <c r="L15" s="7">
        <v>20107179.47148335</v>
      </c>
      <c r="M15" s="7">
        <v>4428429.874219349</v>
      </c>
    </row>
    <row r="16" spans="1:13" ht="12.75">
      <c r="A16" s="210" t="s">
        <v>23</v>
      </c>
      <c r="B16" s="211"/>
      <c r="C16" s="211"/>
      <c r="D16" s="211"/>
      <c r="E16" s="211"/>
      <c r="F16" s="211"/>
      <c r="G16" s="211"/>
      <c r="H16" s="212"/>
      <c r="I16" s="1">
        <v>120</v>
      </c>
      <c r="J16" s="94">
        <f>SUM(J17:J19)</f>
        <v>58043144</v>
      </c>
      <c r="K16" s="36">
        <f>SUM(K17:K19)</f>
        <v>14789896</v>
      </c>
      <c r="L16" s="36">
        <f>SUM(L17:L19)</f>
        <v>60642705.138127685</v>
      </c>
      <c r="M16" s="36">
        <f>SUM(M17:M19)</f>
        <v>15220972.457127683</v>
      </c>
    </row>
    <row r="17" spans="1:13" ht="12.75">
      <c r="A17" s="207" t="s">
        <v>62</v>
      </c>
      <c r="B17" s="208"/>
      <c r="C17" s="208"/>
      <c r="D17" s="208"/>
      <c r="E17" s="208"/>
      <c r="F17" s="208"/>
      <c r="G17" s="208"/>
      <c r="H17" s="209"/>
      <c r="I17" s="1">
        <v>121</v>
      </c>
      <c r="J17" s="93">
        <v>36048974</v>
      </c>
      <c r="K17" s="7">
        <v>9308297</v>
      </c>
      <c r="L17" s="7">
        <v>38874250.92902772</v>
      </c>
      <c r="M17" s="7">
        <v>9872149.872027721</v>
      </c>
    </row>
    <row r="18" spans="1:13" ht="12.75">
      <c r="A18" s="207" t="s">
        <v>63</v>
      </c>
      <c r="B18" s="208"/>
      <c r="C18" s="208"/>
      <c r="D18" s="208"/>
      <c r="E18" s="208"/>
      <c r="F18" s="208"/>
      <c r="G18" s="208"/>
      <c r="H18" s="209"/>
      <c r="I18" s="1">
        <v>122</v>
      </c>
      <c r="J18" s="93">
        <v>12945498</v>
      </c>
      <c r="K18" s="7">
        <v>3219332</v>
      </c>
      <c r="L18" s="7">
        <v>12721724.375358695</v>
      </c>
      <c r="M18" s="7">
        <v>3102505.5247586947</v>
      </c>
    </row>
    <row r="19" spans="1:13" ht="12.75">
      <c r="A19" s="207" t="s">
        <v>64</v>
      </c>
      <c r="B19" s="208"/>
      <c r="C19" s="208"/>
      <c r="D19" s="208"/>
      <c r="E19" s="208"/>
      <c r="F19" s="208"/>
      <c r="G19" s="208"/>
      <c r="H19" s="209"/>
      <c r="I19" s="1">
        <v>123</v>
      </c>
      <c r="J19" s="93">
        <v>9048672</v>
      </c>
      <c r="K19" s="7">
        <v>2262267</v>
      </c>
      <c r="L19" s="7">
        <v>9046729.833741266</v>
      </c>
      <c r="M19" s="7">
        <v>2246317.060341266</v>
      </c>
    </row>
    <row r="20" spans="1:13" ht="12.75">
      <c r="A20" s="210" t="s">
        <v>105</v>
      </c>
      <c r="B20" s="211"/>
      <c r="C20" s="211"/>
      <c r="D20" s="211"/>
      <c r="E20" s="211"/>
      <c r="F20" s="211"/>
      <c r="G20" s="211"/>
      <c r="H20" s="212"/>
      <c r="I20" s="1">
        <v>124</v>
      </c>
      <c r="J20" s="93">
        <v>8206130</v>
      </c>
      <c r="K20" s="7">
        <v>2177197</v>
      </c>
      <c r="L20" s="7">
        <v>9334719.772264335</v>
      </c>
      <c r="M20" s="7">
        <v>2303378.4648163347</v>
      </c>
    </row>
    <row r="21" spans="1:13" ht="12.75">
      <c r="A21" s="210" t="s">
        <v>106</v>
      </c>
      <c r="B21" s="211"/>
      <c r="C21" s="211"/>
      <c r="D21" s="211"/>
      <c r="E21" s="211"/>
      <c r="F21" s="211"/>
      <c r="G21" s="211"/>
      <c r="H21" s="212"/>
      <c r="I21" s="1">
        <v>125</v>
      </c>
      <c r="J21" s="93">
        <v>11288287</v>
      </c>
      <c r="K21" s="7">
        <v>3664503</v>
      </c>
      <c r="L21" s="7">
        <v>9288625.984522728</v>
      </c>
      <c r="M21" s="7">
        <v>2986215.1161707286</v>
      </c>
    </row>
    <row r="22" spans="1:13" ht="12.75">
      <c r="A22" s="210" t="s">
        <v>24</v>
      </c>
      <c r="B22" s="211"/>
      <c r="C22" s="211"/>
      <c r="D22" s="211"/>
      <c r="E22" s="211"/>
      <c r="F22" s="211"/>
      <c r="G22" s="211"/>
      <c r="H22" s="212"/>
      <c r="I22" s="1">
        <v>126</v>
      </c>
      <c r="J22" s="94">
        <f>SUM(J23:J24)</f>
        <v>325918</v>
      </c>
      <c r="K22" s="36">
        <f>SUM(K23:K24)</f>
        <v>325918</v>
      </c>
      <c r="L22" s="36">
        <f>SUM(L23:L24)</f>
        <v>1146.31</v>
      </c>
      <c r="M22" s="36">
        <f>SUM(M23:M24)</f>
        <v>1146.31</v>
      </c>
    </row>
    <row r="23" spans="1:13" ht="12.75">
      <c r="A23" s="207" t="s">
        <v>137</v>
      </c>
      <c r="B23" s="208"/>
      <c r="C23" s="208"/>
      <c r="D23" s="208"/>
      <c r="E23" s="208"/>
      <c r="F23" s="208"/>
      <c r="G23" s="208"/>
      <c r="H23" s="209"/>
      <c r="I23" s="1">
        <v>127</v>
      </c>
      <c r="J23" s="93">
        <v>0</v>
      </c>
      <c r="K23" s="7">
        <v>0</v>
      </c>
      <c r="L23" s="7">
        <v>0</v>
      </c>
      <c r="M23" s="7">
        <v>0</v>
      </c>
    </row>
    <row r="24" spans="1:13" ht="12.75">
      <c r="A24" s="207" t="s">
        <v>138</v>
      </c>
      <c r="B24" s="208"/>
      <c r="C24" s="208"/>
      <c r="D24" s="208"/>
      <c r="E24" s="208"/>
      <c r="F24" s="208"/>
      <c r="G24" s="208"/>
      <c r="H24" s="209"/>
      <c r="I24" s="1">
        <v>128</v>
      </c>
      <c r="J24" s="93">
        <v>325918</v>
      </c>
      <c r="K24" s="7">
        <v>325918</v>
      </c>
      <c r="L24" s="7">
        <v>1146.31</v>
      </c>
      <c r="M24" s="7">
        <v>1146.31</v>
      </c>
    </row>
    <row r="25" spans="1:13" ht="12.75">
      <c r="A25" s="210" t="s">
        <v>107</v>
      </c>
      <c r="B25" s="211"/>
      <c r="C25" s="211"/>
      <c r="D25" s="211"/>
      <c r="E25" s="211"/>
      <c r="F25" s="211"/>
      <c r="G25" s="211"/>
      <c r="H25" s="212"/>
      <c r="I25" s="1">
        <v>129</v>
      </c>
      <c r="J25" s="93">
        <v>350000</v>
      </c>
      <c r="K25" s="7">
        <v>350000</v>
      </c>
      <c r="L25" s="7">
        <v>0</v>
      </c>
      <c r="M25" s="7">
        <v>0</v>
      </c>
    </row>
    <row r="26" spans="1:13" ht="12.75">
      <c r="A26" s="210" t="s">
        <v>50</v>
      </c>
      <c r="B26" s="211"/>
      <c r="C26" s="211"/>
      <c r="D26" s="211"/>
      <c r="E26" s="211"/>
      <c r="F26" s="211"/>
      <c r="G26" s="211"/>
      <c r="H26" s="212"/>
      <c r="I26" s="1">
        <v>130</v>
      </c>
      <c r="J26" s="93">
        <v>1891251</v>
      </c>
      <c r="K26" s="7">
        <v>822358</v>
      </c>
      <c r="L26" s="7">
        <v>1201365.906354572</v>
      </c>
      <c r="M26" s="7">
        <v>309990.53390857193</v>
      </c>
    </row>
    <row r="27" spans="1:13" ht="12.75">
      <c r="A27" s="210" t="s">
        <v>213</v>
      </c>
      <c r="B27" s="211"/>
      <c r="C27" s="211"/>
      <c r="D27" s="211"/>
      <c r="E27" s="211"/>
      <c r="F27" s="211"/>
      <c r="G27" s="211"/>
      <c r="H27" s="212"/>
      <c r="I27" s="1">
        <v>131</v>
      </c>
      <c r="J27" s="94">
        <f>SUM(J28:J32)</f>
        <v>7489671</v>
      </c>
      <c r="K27" s="36">
        <f>SUM(K28:K32)</f>
        <v>4632505</v>
      </c>
      <c r="L27" s="36">
        <f>SUM(L28:L32)</f>
        <v>6715782.847224862</v>
      </c>
      <c r="M27" s="36">
        <f>SUM(M28:M32)</f>
        <v>1176318.0906388627</v>
      </c>
    </row>
    <row r="28" spans="1:13" ht="12.75">
      <c r="A28" s="210" t="s">
        <v>227</v>
      </c>
      <c r="B28" s="211"/>
      <c r="C28" s="211"/>
      <c r="D28" s="211"/>
      <c r="E28" s="211"/>
      <c r="F28" s="211"/>
      <c r="G28" s="211"/>
      <c r="H28" s="212"/>
      <c r="I28" s="1">
        <v>132</v>
      </c>
      <c r="J28" s="93">
        <v>31504</v>
      </c>
      <c r="K28" s="7">
        <v>31504</v>
      </c>
      <c r="L28" s="7">
        <v>140057.81223215203</v>
      </c>
      <c r="M28" s="7">
        <v>55388.77504615202</v>
      </c>
    </row>
    <row r="29" spans="1:13" ht="12.75">
      <c r="A29" s="210" t="s">
        <v>155</v>
      </c>
      <c r="B29" s="211"/>
      <c r="C29" s="211"/>
      <c r="D29" s="211"/>
      <c r="E29" s="211"/>
      <c r="F29" s="211"/>
      <c r="G29" s="211"/>
      <c r="H29" s="212"/>
      <c r="I29" s="1">
        <v>133</v>
      </c>
      <c r="J29" s="93">
        <v>7455589</v>
      </c>
      <c r="K29" s="7">
        <v>4598423</v>
      </c>
      <c r="L29" s="7">
        <v>6461401.21499271</v>
      </c>
      <c r="M29" s="7">
        <v>1008414.4955927106</v>
      </c>
    </row>
    <row r="30" spans="1:13" ht="12.75">
      <c r="A30" s="210" t="s">
        <v>139</v>
      </c>
      <c r="B30" s="211"/>
      <c r="C30" s="211"/>
      <c r="D30" s="211"/>
      <c r="E30" s="211"/>
      <c r="F30" s="211"/>
      <c r="G30" s="211"/>
      <c r="H30" s="212"/>
      <c r="I30" s="1">
        <v>134</v>
      </c>
      <c r="J30" s="93">
        <v>0</v>
      </c>
      <c r="K30" s="7">
        <v>0</v>
      </c>
      <c r="L30" s="7">
        <v>0</v>
      </c>
      <c r="M30" s="7">
        <v>0</v>
      </c>
    </row>
    <row r="31" spans="1:13" ht="12.75">
      <c r="A31" s="210" t="s">
        <v>223</v>
      </c>
      <c r="B31" s="211"/>
      <c r="C31" s="211"/>
      <c r="D31" s="211"/>
      <c r="E31" s="211"/>
      <c r="F31" s="211"/>
      <c r="G31" s="211"/>
      <c r="H31" s="212"/>
      <c r="I31" s="1">
        <v>135</v>
      </c>
      <c r="J31" s="93">
        <v>0</v>
      </c>
      <c r="K31" s="7">
        <v>0</v>
      </c>
      <c r="L31" s="7">
        <v>0</v>
      </c>
      <c r="M31" s="7">
        <v>0</v>
      </c>
    </row>
    <row r="32" spans="1:13" ht="12.75">
      <c r="A32" s="210" t="s">
        <v>140</v>
      </c>
      <c r="B32" s="211"/>
      <c r="C32" s="211"/>
      <c r="D32" s="211"/>
      <c r="E32" s="211"/>
      <c r="F32" s="211"/>
      <c r="G32" s="211"/>
      <c r="H32" s="212"/>
      <c r="I32" s="1">
        <v>136</v>
      </c>
      <c r="J32" s="93">
        <v>2578</v>
      </c>
      <c r="K32" s="7">
        <v>2578</v>
      </c>
      <c r="L32" s="7">
        <v>114323.82</v>
      </c>
      <c r="M32" s="7">
        <v>112514.82</v>
      </c>
    </row>
    <row r="33" spans="1:13" ht="12.75">
      <c r="A33" s="210" t="s">
        <v>214</v>
      </c>
      <c r="B33" s="211"/>
      <c r="C33" s="211"/>
      <c r="D33" s="211"/>
      <c r="E33" s="211"/>
      <c r="F33" s="211"/>
      <c r="G33" s="211"/>
      <c r="H33" s="212"/>
      <c r="I33" s="1">
        <v>137</v>
      </c>
      <c r="J33" s="94">
        <f>SUM(J34:J37)</f>
        <v>12540580</v>
      </c>
      <c r="K33" s="36">
        <f>SUM(K34:K37)</f>
        <v>6702171.100000001</v>
      </c>
      <c r="L33" s="36">
        <f>SUM(L34:L37)</f>
        <v>12435558.775222434</v>
      </c>
      <c r="M33" s="36">
        <f>SUM(M34:M37)</f>
        <v>4118675.044452433</v>
      </c>
    </row>
    <row r="34" spans="1:13" ht="12.75">
      <c r="A34" s="210" t="s">
        <v>66</v>
      </c>
      <c r="B34" s="211"/>
      <c r="C34" s="211"/>
      <c r="D34" s="211"/>
      <c r="E34" s="211"/>
      <c r="F34" s="211"/>
      <c r="G34" s="211"/>
      <c r="H34" s="212"/>
      <c r="I34" s="1">
        <v>138</v>
      </c>
      <c r="J34" s="93">
        <v>80939</v>
      </c>
      <c r="K34" s="7">
        <v>80939</v>
      </c>
      <c r="L34" s="7">
        <v>62537.50802654046</v>
      </c>
      <c r="M34" s="7">
        <v>10646.934358540457</v>
      </c>
    </row>
    <row r="35" spans="1:13" ht="12.75">
      <c r="A35" s="210" t="s">
        <v>65</v>
      </c>
      <c r="B35" s="211"/>
      <c r="C35" s="211"/>
      <c r="D35" s="211"/>
      <c r="E35" s="211"/>
      <c r="F35" s="211"/>
      <c r="G35" s="211"/>
      <c r="H35" s="212"/>
      <c r="I35" s="1">
        <v>139</v>
      </c>
      <c r="J35" s="93">
        <v>12446359</v>
      </c>
      <c r="K35" s="7">
        <v>6607950.11</v>
      </c>
      <c r="L35" s="7">
        <v>12370104.547195893</v>
      </c>
      <c r="M35" s="7">
        <v>4108028.1100938926</v>
      </c>
    </row>
    <row r="36" spans="1:13" ht="12.75">
      <c r="A36" s="210" t="s">
        <v>224</v>
      </c>
      <c r="B36" s="211"/>
      <c r="C36" s="211"/>
      <c r="D36" s="211"/>
      <c r="E36" s="211"/>
      <c r="F36" s="211"/>
      <c r="G36" s="211"/>
      <c r="H36" s="212"/>
      <c r="I36" s="1">
        <v>140</v>
      </c>
      <c r="J36" s="93">
        <v>0</v>
      </c>
      <c r="K36" s="7">
        <v>0</v>
      </c>
      <c r="L36" s="7">
        <v>0</v>
      </c>
      <c r="M36" s="7">
        <v>0</v>
      </c>
    </row>
    <row r="37" spans="1:13" ht="12.75">
      <c r="A37" s="210" t="s">
        <v>67</v>
      </c>
      <c r="B37" s="211"/>
      <c r="C37" s="211"/>
      <c r="D37" s="211"/>
      <c r="E37" s="211"/>
      <c r="F37" s="211"/>
      <c r="G37" s="211"/>
      <c r="H37" s="212"/>
      <c r="I37" s="1">
        <v>141</v>
      </c>
      <c r="J37" s="93">
        <v>13282</v>
      </c>
      <c r="K37" s="7">
        <v>13281.990000000005</v>
      </c>
      <c r="L37" s="7">
        <v>2916.72</v>
      </c>
      <c r="M37" s="7">
        <v>5.9117155615240335E-12</v>
      </c>
    </row>
    <row r="38" spans="1:13" ht="12.75">
      <c r="A38" s="210" t="s">
        <v>195</v>
      </c>
      <c r="B38" s="211"/>
      <c r="C38" s="211"/>
      <c r="D38" s="211"/>
      <c r="E38" s="211"/>
      <c r="F38" s="211"/>
      <c r="G38" s="211"/>
      <c r="H38" s="212"/>
      <c r="I38" s="1">
        <v>142</v>
      </c>
      <c r="J38" s="93">
        <v>0</v>
      </c>
      <c r="K38" s="7">
        <v>0</v>
      </c>
      <c r="L38" s="7">
        <v>0</v>
      </c>
      <c r="M38" s="7">
        <v>0</v>
      </c>
    </row>
    <row r="39" spans="1:13" ht="12.75">
      <c r="A39" s="210" t="s">
        <v>196</v>
      </c>
      <c r="B39" s="211"/>
      <c r="C39" s="211"/>
      <c r="D39" s="211"/>
      <c r="E39" s="211"/>
      <c r="F39" s="211"/>
      <c r="G39" s="211"/>
      <c r="H39" s="212"/>
      <c r="I39" s="1">
        <v>143</v>
      </c>
      <c r="J39" s="93">
        <v>0</v>
      </c>
      <c r="K39" s="7">
        <v>0</v>
      </c>
      <c r="L39" s="7">
        <v>0</v>
      </c>
      <c r="M39" s="7">
        <v>0</v>
      </c>
    </row>
    <row r="40" spans="1:13" ht="12.75">
      <c r="A40" s="210" t="s">
        <v>225</v>
      </c>
      <c r="B40" s="211"/>
      <c r="C40" s="211"/>
      <c r="D40" s="211"/>
      <c r="E40" s="211"/>
      <c r="F40" s="211"/>
      <c r="G40" s="211"/>
      <c r="H40" s="212"/>
      <c r="I40" s="1">
        <v>144</v>
      </c>
      <c r="J40" s="93">
        <v>0</v>
      </c>
      <c r="K40" s="7">
        <v>0</v>
      </c>
      <c r="L40" s="7">
        <v>0</v>
      </c>
      <c r="M40" s="7">
        <v>0</v>
      </c>
    </row>
    <row r="41" spans="1:13" ht="12.75">
      <c r="A41" s="210" t="s">
        <v>226</v>
      </c>
      <c r="B41" s="211"/>
      <c r="C41" s="211"/>
      <c r="D41" s="211"/>
      <c r="E41" s="211"/>
      <c r="F41" s="211"/>
      <c r="G41" s="211"/>
      <c r="H41" s="212"/>
      <c r="I41" s="1">
        <v>145</v>
      </c>
      <c r="J41" s="93">
        <v>0</v>
      </c>
      <c r="K41" s="7">
        <v>0</v>
      </c>
      <c r="L41" s="7">
        <v>0</v>
      </c>
      <c r="M41" s="7">
        <v>0</v>
      </c>
    </row>
    <row r="42" spans="1:13" ht="12.75">
      <c r="A42" s="210" t="s">
        <v>215</v>
      </c>
      <c r="B42" s="211"/>
      <c r="C42" s="211"/>
      <c r="D42" s="211"/>
      <c r="E42" s="211"/>
      <c r="F42" s="211"/>
      <c r="G42" s="211"/>
      <c r="H42" s="212"/>
      <c r="I42" s="1">
        <v>146</v>
      </c>
      <c r="J42" s="94">
        <f>J7+J27+J38+J40</f>
        <v>235625761</v>
      </c>
      <c r="K42" s="36">
        <f>K7+K27+K38+K40</f>
        <v>57543935</v>
      </c>
      <c r="L42" s="36">
        <f>L7+L27+L38+L40</f>
        <v>226178124.28712836</v>
      </c>
      <c r="M42" s="36">
        <f>M7+M27+M38+M40</f>
        <v>51557862.998364374</v>
      </c>
    </row>
    <row r="43" spans="1:13" ht="12.75">
      <c r="A43" s="210" t="s">
        <v>216</v>
      </c>
      <c r="B43" s="211"/>
      <c r="C43" s="211"/>
      <c r="D43" s="211"/>
      <c r="E43" s="211"/>
      <c r="F43" s="211"/>
      <c r="G43" s="211"/>
      <c r="H43" s="212"/>
      <c r="I43" s="1">
        <v>147</v>
      </c>
      <c r="J43" s="94">
        <f>J10+J33+J39+J41</f>
        <v>228585219</v>
      </c>
      <c r="K43" s="36">
        <f>K10+K33+K39+K41</f>
        <v>57652549.1</v>
      </c>
      <c r="L43" s="36">
        <f>L10+L33+L39+L41</f>
        <v>220273785.38458198</v>
      </c>
      <c r="M43" s="36">
        <f>M10+M33+M39+M41</f>
        <v>51671132.51440399</v>
      </c>
    </row>
    <row r="44" spans="1:13" ht="12.75">
      <c r="A44" s="210" t="s">
        <v>236</v>
      </c>
      <c r="B44" s="211"/>
      <c r="C44" s="211"/>
      <c r="D44" s="211"/>
      <c r="E44" s="211"/>
      <c r="F44" s="211"/>
      <c r="G44" s="211"/>
      <c r="H44" s="212"/>
      <c r="I44" s="1">
        <v>148</v>
      </c>
      <c r="J44" s="94">
        <f>J42-J43</f>
        <v>7040542</v>
      </c>
      <c r="K44" s="36">
        <f>K42-K43</f>
        <v>-108614.10000000149</v>
      </c>
      <c r="L44" s="36">
        <f>L42-L43</f>
        <v>5904338.902546376</v>
      </c>
      <c r="M44" s="36">
        <f>M42-M43</f>
        <v>-113269.51603961736</v>
      </c>
    </row>
    <row r="45" spans="1:13" ht="12.75">
      <c r="A45" s="218" t="s">
        <v>218</v>
      </c>
      <c r="B45" s="219"/>
      <c r="C45" s="219"/>
      <c r="D45" s="219"/>
      <c r="E45" s="219"/>
      <c r="F45" s="219"/>
      <c r="G45" s="219"/>
      <c r="H45" s="220"/>
      <c r="I45" s="1">
        <v>149</v>
      </c>
      <c r="J45" s="94">
        <f>IF(J42&gt;J43,J42-J43,0)</f>
        <v>7040542</v>
      </c>
      <c r="K45" s="36">
        <f>IF(K42&gt;K43,K42-K43,0)</f>
        <v>0</v>
      </c>
      <c r="L45" s="36">
        <f>IF(L42&gt;L43,L42-L43,0)</f>
        <v>5904338.902546376</v>
      </c>
      <c r="M45" s="36">
        <f>IF(M42&gt;M43,M42-M43,0)</f>
        <v>0</v>
      </c>
    </row>
    <row r="46" spans="1:13" ht="12.75">
      <c r="A46" s="218" t="s">
        <v>219</v>
      </c>
      <c r="B46" s="219"/>
      <c r="C46" s="219"/>
      <c r="D46" s="219"/>
      <c r="E46" s="219"/>
      <c r="F46" s="219"/>
      <c r="G46" s="219"/>
      <c r="H46" s="220"/>
      <c r="I46" s="1">
        <v>150</v>
      </c>
      <c r="J46" s="94">
        <f>IF(J43&gt;J42,J43-J42,0)</f>
        <v>0</v>
      </c>
      <c r="K46" s="36">
        <f>IF(K43&gt;K42,K43-K42,0)</f>
        <v>108614.10000000149</v>
      </c>
      <c r="L46" s="36">
        <f>IF(L43&gt;L42,L43-L42,0)</f>
        <v>0</v>
      </c>
      <c r="M46" s="36">
        <f>IF(M43&gt;M42,M43-M42,0)</f>
        <v>113269.51603961736</v>
      </c>
    </row>
    <row r="47" spans="1:13" ht="12.75">
      <c r="A47" s="210" t="s">
        <v>217</v>
      </c>
      <c r="B47" s="211"/>
      <c r="C47" s="211"/>
      <c r="D47" s="211"/>
      <c r="E47" s="211"/>
      <c r="F47" s="211"/>
      <c r="G47" s="211"/>
      <c r="H47" s="212"/>
      <c r="I47" s="1">
        <v>151</v>
      </c>
      <c r="J47" s="93">
        <v>1031431</v>
      </c>
      <c r="K47" s="7">
        <v>1031431</v>
      </c>
      <c r="L47" s="7">
        <v>646034.06</v>
      </c>
      <c r="M47" s="7">
        <v>236857.05000000005</v>
      </c>
    </row>
    <row r="48" spans="1:13" ht="12.75">
      <c r="A48" s="210" t="s">
        <v>237</v>
      </c>
      <c r="B48" s="211"/>
      <c r="C48" s="211"/>
      <c r="D48" s="211"/>
      <c r="E48" s="211"/>
      <c r="F48" s="211"/>
      <c r="G48" s="211"/>
      <c r="H48" s="212"/>
      <c r="I48" s="1">
        <v>152</v>
      </c>
      <c r="J48" s="94">
        <f>J44-J47</f>
        <v>6009111</v>
      </c>
      <c r="K48" s="36">
        <f>K44-K47</f>
        <v>-1140045.1000000015</v>
      </c>
      <c r="L48" s="36">
        <f>L44-L47</f>
        <v>5258304.8425463755</v>
      </c>
      <c r="M48" s="36">
        <f>M44-M47</f>
        <v>-350126.5660396174</v>
      </c>
    </row>
    <row r="49" spans="1:13" ht="12.75">
      <c r="A49" s="218" t="s">
        <v>192</v>
      </c>
      <c r="B49" s="219"/>
      <c r="C49" s="219"/>
      <c r="D49" s="219"/>
      <c r="E49" s="219"/>
      <c r="F49" s="219"/>
      <c r="G49" s="219"/>
      <c r="H49" s="220"/>
      <c r="I49" s="1">
        <v>153</v>
      </c>
      <c r="J49" s="94">
        <f>IF(J48&gt;0,J48,0)</f>
        <v>6009111</v>
      </c>
      <c r="K49" s="36">
        <f>IF(K48&gt;0,K48,0)</f>
        <v>0</v>
      </c>
      <c r="L49" s="36">
        <f>IF(L48&gt;0,L48,0)</f>
        <v>5258304.8425463755</v>
      </c>
      <c r="M49" s="36">
        <f>IF(M48&gt;0,M48,0)</f>
        <v>0</v>
      </c>
    </row>
    <row r="50" spans="1:13" ht="12.75">
      <c r="A50" s="250" t="s">
        <v>220</v>
      </c>
      <c r="B50" s="251"/>
      <c r="C50" s="251"/>
      <c r="D50" s="251"/>
      <c r="E50" s="251"/>
      <c r="F50" s="251"/>
      <c r="G50" s="251"/>
      <c r="H50" s="252"/>
      <c r="I50" s="2">
        <v>154</v>
      </c>
      <c r="J50" s="95">
        <f>IF(J48&lt;0,-J48,0)</f>
        <v>0</v>
      </c>
      <c r="K50" s="44">
        <f>IF(K48&lt;0,-K48,0)</f>
        <v>1140045.1000000015</v>
      </c>
      <c r="L50" s="44">
        <f>IF(L48&lt;0,-L48,0)</f>
        <v>0</v>
      </c>
      <c r="M50" s="44">
        <f>IF(M48&lt;0,-M48,0)</f>
        <v>350126.5660396174</v>
      </c>
    </row>
    <row r="51" spans="1:13" ht="12.75" customHeight="1">
      <c r="A51" s="199" t="s">
        <v>312</v>
      </c>
      <c r="B51" s="200"/>
      <c r="C51" s="200"/>
      <c r="D51" s="200"/>
      <c r="E51" s="200"/>
      <c r="F51" s="200"/>
      <c r="G51" s="200"/>
      <c r="H51" s="200"/>
      <c r="I51" s="200"/>
      <c r="J51" s="200"/>
      <c r="K51" s="200"/>
      <c r="L51" s="200"/>
      <c r="M51" s="200"/>
    </row>
    <row r="52" spans="1:13" ht="12.75" customHeight="1">
      <c r="A52" s="203" t="s">
        <v>187</v>
      </c>
      <c r="B52" s="204"/>
      <c r="C52" s="204"/>
      <c r="D52" s="204"/>
      <c r="E52" s="204"/>
      <c r="F52" s="204"/>
      <c r="G52" s="204"/>
      <c r="H52" s="204"/>
      <c r="I52" s="38"/>
      <c r="J52" s="38"/>
      <c r="K52" s="38"/>
      <c r="L52" s="38"/>
      <c r="M52" s="45"/>
    </row>
    <row r="53" spans="1:13" ht="12.75">
      <c r="A53" s="247" t="s">
        <v>234</v>
      </c>
      <c r="B53" s="248"/>
      <c r="C53" s="248"/>
      <c r="D53" s="248"/>
      <c r="E53" s="248"/>
      <c r="F53" s="248"/>
      <c r="G53" s="248"/>
      <c r="H53" s="249"/>
      <c r="I53" s="1">
        <v>155</v>
      </c>
      <c r="J53" s="93">
        <v>6014115</v>
      </c>
      <c r="K53" s="7">
        <v>-1136164</v>
      </c>
      <c r="L53" s="7">
        <v>5258304.8425463755</v>
      </c>
      <c r="M53" s="7">
        <v>-350126.5660396174</v>
      </c>
    </row>
    <row r="54" spans="1:13" ht="12.75">
      <c r="A54" s="247" t="s">
        <v>235</v>
      </c>
      <c r="B54" s="248"/>
      <c r="C54" s="248"/>
      <c r="D54" s="248"/>
      <c r="E54" s="248"/>
      <c r="F54" s="248"/>
      <c r="G54" s="248"/>
      <c r="H54" s="249"/>
      <c r="I54" s="1">
        <v>156</v>
      </c>
      <c r="J54" s="97">
        <v>-5004</v>
      </c>
      <c r="K54" s="8">
        <v>-3881</v>
      </c>
      <c r="L54" s="36">
        <v>0</v>
      </c>
      <c r="M54" s="8">
        <v>0</v>
      </c>
    </row>
    <row r="55" spans="1:13" ht="12.75" customHeight="1">
      <c r="A55" s="199" t="s">
        <v>189</v>
      </c>
      <c r="B55" s="200"/>
      <c r="C55" s="200"/>
      <c r="D55" s="200"/>
      <c r="E55" s="200"/>
      <c r="F55" s="200"/>
      <c r="G55" s="200"/>
      <c r="H55" s="200"/>
      <c r="I55" s="200"/>
      <c r="J55" s="200"/>
      <c r="K55" s="200"/>
      <c r="L55" s="200"/>
      <c r="M55" s="200"/>
    </row>
    <row r="56" spans="1:13" ht="12.75">
      <c r="A56" s="203" t="s">
        <v>204</v>
      </c>
      <c r="B56" s="204"/>
      <c r="C56" s="204"/>
      <c r="D56" s="204"/>
      <c r="E56" s="204"/>
      <c r="F56" s="204"/>
      <c r="G56" s="204"/>
      <c r="H56" s="221"/>
      <c r="I56" s="9">
        <v>157</v>
      </c>
      <c r="J56" s="92">
        <f>J48</f>
        <v>6009111</v>
      </c>
      <c r="K56" s="92">
        <f>K48</f>
        <v>-1140045.1000000015</v>
      </c>
      <c r="L56" s="92">
        <f>L48</f>
        <v>5258304.8425463755</v>
      </c>
      <c r="M56" s="92">
        <f>M48</f>
        <v>-350126.5660396174</v>
      </c>
    </row>
    <row r="57" spans="1:13" ht="12.75">
      <c r="A57" s="210" t="s">
        <v>221</v>
      </c>
      <c r="B57" s="211"/>
      <c r="C57" s="211"/>
      <c r="D57" s="211"/>
      <c r="E57" s="211"/>
      <c r="F57" s="211"/>
      <c r="G57" s="211"/>
      <c r="H57" s="212"/>
      <c r="I57" s="1">
        <v>158</v>
      </c>
      <c r="J57" s="94">
        <f>SUM(J58:J64)</f>
        <v>1977</v>
      </c>
      <c r="K57" s="36">
        <f>SUM(K58:K64)</f>
        <v>10411</v>
      </c>
      <c r="L57" s="36">
        <f>SUM(L58:L64)</f>
        <v>-18664.694456493507</v>
      </c>
      <c r="M57" s="36">
        <f>SUM(M58:M64)</f>
        <v>-6931.466657757293</v>
      </c>
    </row>
    <row r="58" spans="1:13" ht="12.75">
      <c r="A58" s="210" t="s">
        <v>228</v>
      </c>
      <c r="B58" s="211"/>
      <c r="C58" s="211"/>
      <c r="D58" s="211"/>
      <c r="E58" s="211"/>
      <c r="F58" s="211"/>
      <c r="G58" s="211"/>
      <c r="H58" s="212"/>
      <c r="I58" s="1">
        <v>159</v>
      </c>
      <c r="J58" s="93">
        <v>1977</v>
      </c>
      <c r="K58" s="7">
        <v>10411</v>
      </c>
      <c r="L58" s="7">
        <v>-18664.694456493507</v>
      </c>
      <c r="M58" s="7">
        <v>-6931.466657757293</v>
      </c>
    </row>
    <row r="59" spans="1:13" ht="12.75">
      <c r="A59" s="210" t="s">
        <v>229</v>
      </c>
      <c r="B59" s="211"/>
      <c r="C59" s="211"/>
      <c r="D59" s="211"/>
      <c r="E59" s="211"/>
      <c r="F59" s="211"/>
      <c r="G59" s="211"/>
      <c r="H59" s="212"/>
      <c r="I59" s="1">
        <v>160</v>
      </c>
      <c r="J59" s="93"/>
      <c r="K59" s="7"/>
      <c r="L59" s="7"/>
      <c r="M59" s="7"/>
    </row>
    <row r="60" spans="1:13" ht="12.75">
      <c r="A60" s="210" t="s">
        <v>45</v>
      </c>
      <c r="B60" s="211"/>
      <c r="C60" s="211"/>
      <c r="D60" s="211"/>
      <c r="E60" s="211"/>
      <c r="F60" s="211"/>
      <c r="G60" s="211"/>
      <c r="H60" s="212"/>
      <c r="I60" s="1">
        <v>161</v>
      </c>
      <c r="J60" s="93"/>
      <c r="K60" s="7"/>
      <c r="L60" s="7"/>
      <c r="M60" s="7"/>
    </row>
    <row r="61" spans="1:13" ht="12.75">
      <c r="A61" s="210" t="s">
        <v>230</v>
      </c>
      <c r="B61" s="211"/>
      <c r="C61" s="211"/>
      <c r="D61" s="211"/>
      <c r="E61" s="211"/>
      <c r="F61" s="211"/>
      <c r="G61" s="211"/>
      <c r="H61" s="212"/>
      <c r="I61" s="1">
        <v>162</v>
      </c>
      <c r="J61" s="93"/>
      <c r="K61" s="7"/>
      <c r="L61" s="7"/>
      <c r="M61" s="7"/>
    </row>
    <row r="62" spans="1:13" ht="12.75">
      <c r="A62" s="210" t="s">
        <v>231</v>
      </c>
      <c r="B62" s="211"/>
      <c r="C62" s="211"/>
      <c r="D62" s="211"/>
      <c r="E62" s="211"/>
      <c r="F62" s="211"/>
      <c r="G62" s="211"/>
      <c r="H62" s="212"/>
      <c r="I62" s="1">
        <v>163</v>
      </c>
      <c r="J62" s="93"/>
      <c r="K62" s="7"/>
      <c r="L62" s="7"/>
      <c r="M62" s="7"/>
    </row>
    <row r="63" spans="1:13" ht="12.75">
      <c r="A63" s="210" t="s">
        <v>232</v>
      </c>
      <c r="B63" s="211"/>
      <c r="C63" s="211"/>
      <c r="D63" s="211"/>
      <c r="E63" s="211"/>
      <c r="F63" s="211"/>
      <c r="G63" s="211"/>
      <c r="H63" s="212"/>
      <c r="I63" s="1">
        <v>164</v>
      </c>
      <c r="J63" s="93"/>
      <c r="K63" s="7"/>
      <c r="L63" s="7"/>
      <c r="M63" s="7"/>
    </row>
    <row r="64" spans="1:13" ht="12.75">
      <c r="A64" s="210" t="s">
        <v>233</v>
      </c>
      <c r="B64" s="211"/>
      <c r="C64" s="211"/>
      <c r="D64" s="211"/>
      <c r="E64" s="211"/>
      <c r="F64" s="211"/>
      <c r="G64" s="211"/>
      <c r="H64" s="212"/>
      <c r="I64" s="1">
        <v>165</v>
      </c>
      <c r="J64" s="93"/>
      <c r="K64" s="7"/>
      <c r="L64" s="7"/>
      <c r="M64" s="7"/>
    </row>
    <row r="65" spans="1:13" ht="12.75">
      <c r="A65" s="210" t="s">
        <v>222</v>
      </c>
      <c r="B65" s="211"/>
      <c r="C65" s="211"/>
      <c r="D65" s="211"/>
      <c r="E65" s="211"/>
      <c r="F65" s="211"/>
      <c r="G65" s="211"/>
      <c r="H65" s="212"/>
      <c r="I65" s="1">
        <v>166</v>
      </c>
      <c r="J65" s="93"/>
      <c r="K65" s="7"/>
      <c r="L65" s="7"/>
      <c r="M65" s="7"/>
    </row>
    <row r="66" spans="1:13" ht="12.75">
      <c r="A66" s="210" t="s">
        <v>193</v>
      </c>
      <c r="B66" s="211"/>
      <c r="C66" s="211"/>
      <c r="D66" s="211"/>
      <c r="E66" s="211"/>
      <c r="F66" s="211"/>
      <c r="G66" s="211"/>
      <c r="H66" s="212"/>
      <c r="I66" s="1">
        <v>167</v>
      </c>
      <c r="J66" s="94">
        <f>J57-J65</f>
        <v>1977</v>
      </c>
      <c r="K66" s="36">
        <f>K57-K65</f>
        <v>10411</v>
      </c>
      <c r="L66" s="36">
        <f>L57-L65</f>
        <v>-18664.694456493507</v>
      </c>
      <c r="M66" s="36">
        <f>M57-M65</f>
        <v>-6931.466657757293</v>
      </c>
    </row>
    <row r="67" spans="1:13" ht="12.75">
      <c r="A67" s="210" t="s">
        <v>194</v>
      </c>
      <c r="B67" s="211"/>
      <c r="C67" s="211"/>
      <c r="D67" s="211"/>
      <c r="E67" s="211"/>
      <c r="F67" s="211"/>
      <c r="G67" s="211"/>
      <c r="H67" s="212"/>
      <c r="I67" s="1">
        <v>168</v>
      </c>
      <c r="J67" s="95">
        <f>J56+J66</f>
        <v>6011088</v>
      </c>
      <c r="K67" s="44">
        <f>K56+K66</f>
        <v>-1129634.1000000015</v>
      </c>
      <c r="L67" s="44">
        <f>L56+L66</f>
        <v>5239640.148089882</v>
      </c>
      <c r="M67" s="44">
        <f>M56+M66</f>
        <v>-357058.0326973747</v>
      </c>
    </row>
    <row r="68" spans="1:13" ht="12.75" customHeight="1">
      <c r="A68" s="243" t="s">
        <v>313</v>
      </c>
      <c r="B68" s="244"/>
      <c r="C68" s="244"/>
      <c r="D68" s="244"/>
      <c r="E68" s="244"/>
      <c r="F68" s="244"/>
      <c r="G68" s="244"/>
      <c r="H68" s="244"/>
      <c r="I68" s="244"/>
      <c r="J68" s="244"/>
      <c r="K68" s="244"/>
      <c r="L68" s="244"/>
      <c r="M68" s="244"/>
    </row>
    <row r="69" spans="1:13" ht="12.75" customHeight="1">
      <c r="A69" s="245" t="s">
        <v>188</v>
      </c>
      <c r="B69" s="246"/>
      <c r="C69" s="246"/>
      <c r="D69" s="246"/>
      <c r="E69" s="246"/>
      <c r="F69" s="246"/>
      <c r="G69" s="246"/>
      <c r="H69" s="246"/>
      <c r="I69" s="246"/>
      <c r="J69" s="246"/>
      <c r="K69" s="246"/>
      <c r="L69" s="246"/>
      <c r="M69" s="246"/>
    </row>
    <row r="70" spans="1:13" ht="12.75">
      <c r="A70" s="247" t="s">
        <v>234</v>
      </c>
      <c r="B70" s="248"/>
      <c r="C70" s="248"/>
      <c r="D70" s="248"/>
      <c r="E70" s="248"/>
      <c r="F70" s="248"/>
      <c r="G70" s="248"/>
      <c r="H70" s="249"/>
      <c r="I70" s="1">
        <v>169</v>
      </c>
      <c r="J70" s="93">
        <v>6016092</v>
      </c>
      <c r="K70" s="7">
        <v>-1125753</v>
      </c>
      <c r="L70" s="7">
        <v>5239640.148089882</v>
      </c>
      <c r="M70" s="7">
        <v>-357058.0326973747</v>
      </c>
    </row>
    <row r="71" spans="1:13" ht="12.75">
      <c r="A71" s="240" t="s">
        <v>235</v>
      </c>
      <c r="B71" s="241"/>
      <c r="C71" s="241"/>
      <c r="D71" s="241"/>
      <c r="E71" s="241"/>
      <c r="F71" s="241"/>
      <c r="G71" s="241"/>
      <c r="H71" s="242"/>
      <c r="I71" s="4">
        <v>170</v>
      </c>
      <c r="J71" s="97">
        <v>-5004</v>
      </c>
      <c r="K71" s="8">
        <v>-3881</v>
      </c>
      <c r="L71" s="8">
        <v>0</v>
      </c>
      <c r="M71" s="8">
        <v>0</v>
      </c>
    </row>
  </sheetData>
  <sheetProtection/>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4">
    <dataValidation allowBlank="1" sqref="A1:I65536 J72:J65536 J1:J6 J51:J52 J55 J68:J69 K57:M65536 K1:M55 N1:IV65536"/>
    <dataValidation type="whole" operator="greaterThanOrEqual" allowBlank="1" showInputMessage="1" showErrorMessage="1" errorTitle="Pogrešan unos" error="Mogu se unijeti samo cjelobrojne pozitivne vrijednosti." sqref="J7:J10 J12:J46 J48:J50">
      <formula1>0</formula1>
    </dataValidation>
    <dataValidation type="whole" operator="notEqual" allowBlank="1" showInputMessage="1" showErrorMessage="1" errorTitle="Pogrešan unos" error="Mogu se unijeti samo cjelobrojne pozitivne ili negativne vrijednosti." sqref="J11">
      <formula1>999999999999</formula1>
    </dataValidation>
    <dataValidation type="whole" operator="notEqual" allowBlank="1" showInputMessage="1" showErrorMessage="1" errorTitle="Pogrešan unos" error="Mogu se unijeti samo cjelobrojne vrijednosti." sqref="J47 J53:J54 J56:J67 J70:J71 K56:M56">
      <formula1>999999999999</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52"/>
    </sheetView>
  </sheetViews>
  <sheetFormatPr defaultColWidth="9.140625" defaultRowHeight="12.75"/>
  <cols>
    <col min="1" max="9" width="9.140625" style="35" customWidth="1"/>
    <col min="10" max="10" width="9.8515625" style="35" bestFit="1" customWidth="1"/>
    <col min="11" max="16384" width="9.140625" style="35" customWidth="1"/>
  </cols>
  <sheetData>
    <row r="1" spans="1:11" ht="12.75" customHeight="1">
      <c r="A1" s="262" t="s">
        <v>164</v>
      </c>
      <c r="B1" s="262"/>
      <c r="C1" s="262"/>
      <c r="D1" s="262"/>
      <c r="E1" s="262"/>
      <c r="F1" s="262"/>
      <c r="G1" s="262"/>
      <c r="H1" s="262"/>
      <c r="I1" s="262"/>
      <c r="J1" s="262"/>
      <c r="K1" s="262"/>
    </row>
    <row r="2" spans="1:11" ht="12.75" customHeight="1">
      <c r="A2" s="263" t="s">
        <v>324</v>
      </c>
      <c r="B2" s="263"/>
      <c r="C2" s="263"/>
      <c r="D2" s="263"/>
      <c r="E2" s="263"/>
      <c r="F2" s="263"/>
      <c r="G2" s="263"/>
      <c r="H2" s="263"/>
      <c r="I2" s="263"/>
      <c r="J2" s="263"/>
      <c r="K2" s="263"/>
    </row>
    <row r="3" spans="1:11" ht="12.75">
      <c r="A3" s="259" t="s">
        <v>323</v>
      </c>
      <c r="B3" s="260"/>
      <c r="C3" s="260"/>
      <c r="D3" s="260"/>
      <c r="E3" s="260"/>
      <c r="F3" s="260"/>
      <c r="G3" s="260"/>
      <c r="H3" s="260"/>
      <c r="I3" s="260"/>
      <c r="J3" s="260"/>
      <c r="K3" s="261"/>
    </row>
    <row r="4" spans="1:11" ht="23.25">
      <c r="A4" s="264" t="s">
        <v>59</v>
      </c>
      <c r="B4" s="264"/>
      <c r="C4" s="264"/>
      <c r="D4" s="264"/>
      <c r="E4" s="264"/>
      <c r="F4" s="264"/>
      <c r="G4" s="264"/>
      <c r="H4" s="264"/>
      <c r="I4" s="49" t="s">
        <v>279</v>
      </c>
      <c r="J4" s="50" t="s">
        <v>318</v>
      </c>
      <c r="K4" s="50" t="s">
        <v>319</v>
      </c>
    </row>
    <row r="5" spans="1:11" ht="12.75">
      <c r="A5" s="258">
        <v>1</v>
      </c>
      <c r="B5" s="258"/>
      <c r="C5" s="258"/>
      <c r="D5" s="258"/>
      <c r="E5" s="258"/>
      <c r="F5" s="258"/>
      <c r="G5" s="258"/>
      <c r="H5" s="258"/>
      <c r="I5" s="51">
        <v>2</v>
      </c>
      <c r="J5" s="52" t="s">
        <v>283</v>
      </c>
      <c r="K5" s="52" t="s">
        <v>284</v>
      </c>
    </row>
    <row r="6" spans="1:11" ht="12.75">
      <c r="A6" s="199" t="s">
        <v>156</v>
      </c>
      <c r="B6" s="200"/>
      <c r="C6" s="200"/>
      <c r="D6" s="200"/>
      <c r="E6" s="200"/>
      <c r="F6" s="200"/>
      <c r="G6" s="200"/>
      <c r="H6" s="200"/>
      <c r="I6" s="256"/>
      <c r="J6" s="256"/>
      <c r="K6" s="257"/>
    </row>
    <row r="7" spans="1:11" ht="12.75">
      <c r="A7" s="207" t="s">
        <v>40</v>
      </c>
      <c r="B7" s="208"/>
      <c r="C7" s="208"/>
      <c r="D7" s="208"/>
      <c r="E7" s="208"/>
      <c r="F7" s="208"/>
      <c r="G7" s="208"/>
      <c r="H7" s="208"/>
      <c r="I7" s="1">
        <v>1</v>
      </c>
      <c r="J7" s="7">
        <v>7040542</v>
      </c>
      <c r="K7" s="7">
        <v>5904338.902546376</v>
      </c>
    </row>
    <row r="8" spans="1:11" ht="12.75">
      <c r="A8" s="207" t="s">
        <v>41</v>
      </c>
      <c r="B8" s="208"/>
      <c r="C8" s="208"/>
      <c r="D8" s="208"/>
      <c r="E8" s="208"/>
      <c r="F8" s="208"/>
      <c r="G8" s="208"/>
      <c r="H8" s="208"/>
      <c r="I8" s="1">
        <v>2</v>
      </c>
      <c r="J8" s="93">
        <v>8206130</v>
      </c>
      <c r="K8" s="7">
        <v>9334719.772264335</v>
      </c>
    </row>
    <row r="9" spans="1:11" ht="12.75">
      <c r="A9" s="207" t="s">
        <v>42</v>
      </c>
      <c r="B9" s="208"/>
      <c r="C9" s="208"/>
      <c r="D9" s="208"/>
      <c r="E9" s="208"/>
      <c r="F9" s="208"/>
      <c r="G9" s="208"/>
      <c r="H9" s="208"/>
      <c r="I9" s="1">
        <v>3</v>
      </c>
      <c r="J9" s="93">
        <v>6273227</v>
      </c>
      <c r="K9" s="7">
        <v>0</v>
      </c>
    </row>
    <row r="10" spans="1:11" ht="12.75">
      <c r="A10" s="207" t="s">
        <v>43</v>
      </c>
      <c r="B10" s="208"/>
      <c r="C10" s="208"/>
      <c r="D10" s="208"/>
      <c r="E10" s="208"/>
      <c r="F10" s="208"/>
      <c r="G10" s="208"/>
      <c r="H10" s="208"/>
      <c r="I10" s="1">
        <v>4</v>
      </c>
      <c r="J10" s="93">
        <v>0</v>
      </c>
      <c r="K10" s="7">
        <v>6537384.352201626</v>
      </c>
    </row>
    <row r="11" spans="1:11" ht="12.75">
      <c r="A11" s="207" t="s">
        <v>44</v>
      </c>
      <c r="B11" s="208"/>
      <c r="C11" s="208"/>
      <c r="D11" s="208"/>
      <c r="E11" s="208"/>
      <c r="F11" s="208"/>
      <c r="G11" s="208"/>
      <c r="H11" s="208"/>
      <c r="I11" s="1">
        <v>5</v>
      </c>
      <c r="J11" s="93">
        <v>0</v>
      </c>
      <c r="K11" s="7">
        <v>0</v>
      </c>
    </row>
    <row r="12" spans="1:11" ht="12.75">
      <c r="A12" s="207" t="s">
        <v>51</v>
      </c>
      <c r="B12" s="208"/>
      <c r="C12" s="208"/>
      <c r="D12" s="208"/>
      <c r="E12" s="208"/>
      <c r="F12" s="208"/>
      <c r="G12" s="208"/>
      <c r="H12" s="208"/>
      <c r="I12" s="1">
        <v>6</v>
      </c>
      <c r="J12" s="93">
        <v>0</v>
      </c>
      <c r="K12" s="7">
        <v>0</v>
      </c>
    </row>
    <row r="13" spans="1:11" ht="12.75">
      <c r="A13" s="210" t="s">
        <v>157</v>
      </c>
      <c r="B13" s="211"/>
      <c r="C13" s="211"/>
      <c r="D13" s="211"/>
      <c r="E13" s="211"/>
      <c r="F13" s="211"/>
      <c r="G13" s="211"/>
      <c r="H13" s="211"/>
      <c r="I13" s="1">
        <v>7</v>
      </c>
      <c r="J13" s="94">
        <f>SUM(J7:J12)</f>
        <v>21519899</v>
      </c>
      <c r="K13" s="36">
        <f>SUM(K7:K12)</f>
        <v>21776443.027012337</v>
      </c>
    </row>
    <row r="14" spans="1:11" ht="12.75">
      <c r="A14" s="207" t="s">
        <v>52</v>
      </c>
      <c r="B14" s="208"/>
      <c r="C14" s="208"/>
      <c r="D14" s="208"/>
      <c r="E14" s="208"/>
      <c r="F14" s="208"/>
      <c r="G14" s="208"/>
      <c r="H14" s="208"/>
      <c r="I14" s="1">
        <v>8</v>
      </c>
      <c r="J14" s="93">
        <v>0</v>
      </c>
      <c r="K14" s="7">
        <v>4956061.842732117</v>
      </c>
    </row>
    <row r="15" spans="1:11" ht="12.75">
      <c r="A15" s="207" t="s">
        <v>53</v>
      </c>
      <c r="B15" s="208"/>
      <c r="C15" s="208"/>
      <c r="D15" s="208"/>
      <c r="E15" s="208"/>
      <c r="F15" s="208"/>
      <c r="G15" s="208"/>
      <c r="H15" s="208"/>
      <c r="I15" s="1">
        <v>9</v>
      </c>
      <c r="J15" s="93">
        <v>8348816</v>
      </c>
      <c r="K15" s="7">
        <v>0</v>
      </c>
    </row>
    <row r="16" spans="1:11" ht="12.75">
      <c r="A16" s="207" t="s">
        <v>54</v>
      </c>
      <c r="B16" s="208"/>
      <c r="C16" s="208"/>
      <c r="D16" s="208"/>
      <c r="E16" s="208"/>
      <c r="F16" s="208"/>
      <c r="G16" s="208"/>
      <c r="H16" s="208"/>
      <c r="I16" s="1">
        <v>10</v>
      </c>
      <c r="J16" s="93">
        <v>2240447</v>
      </c>
      <c r="K16" s="7">
        <v>6538362.349398151</v>
      </c>
    </row>
    <row r="17" spans="1:11" ht="12.75">
      <c r="A17" s="207" t="s">
        <v>55</v>
      </c>
      <c r="B17" s="208"/>
      <c r="C17" s="208"/>
      <c r="D17" s="208"/>
      <c r="E17" s="208"/>
      <c r="F17" s="208"/>
      <c r="G17" s="208"/>
      <c r="H17" s="208"/>
      <c r="I17" s="1">
        <v>11</v>
      </c>
      <c r="J17" s="93">
        <v>731169.6400000004</v>
      </c>
      <c r="K17" s="7">
        <v>3376767.964941343</v>
      </c>
    </row>
    <row r="18" spans="1:11" ht="12.75">
      <c r="A18" s="210" t="s">
        <v>158</v>
      </c>
      <c r="B18" s="211"/>
      <c r="C18" s="211"/>
      <c r="D18" s="211"/>
      <c r="E18" s="211"/>
      <c r="F18" s="211"/>
      <c r="G18" s="211"/>
      <c r="H18" s="211"/>
      <c r="I18" s="1">
        <v>12</v>
      </c>
      <c r="J18" s="94">
        <f>SUM(J14:J17)</f>
        <v>11320432.64</v>
      </c>
      <c r="K18" s="36">
        <f>SUM(K14:K17)</f>
        <v>14871192.15707161</v>
      </c>
    </row>
    <row r="19" spans="1:11" ht="12.75">
      <c r="A19" s="210" t="s">
        <v>36</v>
      </c>
      <c r="B19" s="211"/>
      <c r="C19" s="211"/>
      <c r="D19" s="211"/>
      <c r="E19" s="211"/>
      <c r="F19" s="211"/>
      <c r="G19" s="211"/>
      <c r="H19" s="211"/>
      <c r="I19" s="1">
        <v>13</v>
      </c>
      <c r="J19" s="94">
        <f>IF(J13&gt;J18,J13-J18,0)</f>
        <v>10199466.36</v>
      </c>
      <c r="K19" s="36">
        <f>IF(K13&gt;K18,K13-K18,0)</f>
        <v>6905250.869940726</v>
      </c>
    </row>
    <row r="20" spans="1:11" ht="12.75">
      <c r="A20" s="210" t="s">
        <v>37</v>
      </c>
      <c r="B20" s="211"/>
      <c r="C20" s="211"/>
      <c r="D20" s="211"/>
      <c r="E20" s="211"/>
      <c r="F20" s="211"/>
      <c r="G20" s="211"/>
      <c r="H20" s="211"/>
      <c r="I20" s="1">
        <v>14</v>
      </c>
      <c r="J20" s="94">
        <f>IF(J18&gt;J13,J18-J13,0)</f>
        <v>0</v>
      </c>
      <c r="K20" s="36">
        <f>IF(K18&gt;K13,K18-K13,0)</f>
        <v>0</v>
      </c>
    </row>
    <row r="21" spans="1:11" ht="12.75">
      <c r="A21" s="199" t="s">
        <v>159</v>
      </c>
      <c r="B21" s="200"/>
      <c r="C21" s="200"/>
      <c r="D21" s="200"/>
      <c r="E21" s="200"/>
      <c r="F21" s="200"/>
      <c r="G21" s="200"/>
      <c r="H21" s="200"/>
      <c r="I21" s="256"/>
      <c r="J21" s="256"/>
      <c r="K21" s="257"/>
    </row>
    <row r="22" spans="1:11" ht="12.75">
      <c r="A22" s="207" t="s">
        <v>178</v>
      </c>
      <c r="B22" s="208"/>
      <c r="C22" s="208"/>
      <c r="D22" s="208"/>
      <c r="E22" s="208"/>
      <c r="F22" s="208"/>
      <c r="G22" s="208"/>
      <c r="H22" s="208"/>
      <c r="I22" s="1">
        <v>15</v>
      </c>
      <c r="J22" s="93">
        <v>0</v>
      </c>
      <c r="K22" s="7">
        <v>0</v>
      </c>
    </row>
    <row r="23" spans="1:11" ht="12.75">
      <c r="A23" s="207" t="s">
        <v>179</v>
      </c>
      <c r="B23" s="208"/>
      <c r="C23" s="208"/>
      <c r="D23" s="208"/>
      <c r="E23" s="208"/>
      <c r="F23" s="208"/>
      <c r="G23" s="208"/>
      <c r="H23" s="208"/>
      <c r="I23" s="1">
        <v>16</v>
      </c>
      <c r="J23" s="93">
        <v>0</v>
      </c>
      <c r="K23" s="7">
        <v>0</v>
      </c>
    </row>
    <row r="24" spans="1:11" ht="12.75">
      <c r="A24" s="207" t="s">
        <v>180</v>
      </c>
      <c r="B24" s="208"/>
      <c r="C24" s="208"/>
      <c r="D24" s="208"/>
      <c r="E24" s="208"/>
      <c r="F24" s="208"/>
      <c r="G24" s="208"/>
      <c r="H24" s="208"/>
      <c r="I24" s="1">
        <v>17</v>
      </c>
      <c r="J24" s="93">
        <v>0</v>
      </c>
      <c r="K24" s="7">
        <v>0</v>
      </c>
    </row>
    <row r="25" spans="1:11" ht="12.75">
      <c r="A25" s="207" t="s">
        <v>181</v>
      </c>
      <c r="B25" s="208"/>
      <c r="C25" s="208"/>
      <c r="D25" s="208"/>
      <c r="E25" s="208"/>
      <c r="F25" s="208"/>
      <c r="G25" s="208"/>
      <c r="H25" s="208"/>
      <c r="I25" s="1">
        <v>18</v>
      </c>
      <c r="J25" s="93">
        <v>0</v>
      </c>
      <c r="K25" s="7">
        <v>0</v>
      </c>
    </row>
    <row r="26" spans="1:11" ht="12.75">
      <c r="A26" s="207" t="s">
        <v>182</v>
      </c>
      <c r="B26" s="208"/>
      <c r="C26" s="208"/>
      <c r="D26" s="208"/>
      <c r="E26" s="208"/>
      <c r="F26" s="208"/>
      <c r="G26" s="208"/>
      <c r="H26" s="208"/>
      <c r="I26" s="1">
        <v>19</v>
      </c>
      <c r="J26" s="93">
        <v>0</v>
      </c>
      <c r="K26" s="7">
        <v>1796.4478763056795</v>
      </c>
    </row>
    <row r="27" spans="1:11" ht="12.75">
      <c r="A27" s="210" t="s">
        <v>168</v>
      </c>
      <c r="B27" s="211"/>
      <c r="C27" s="211"/>
      <c r="D27" s="211"/>
      <c r="E27" s="211"/>
      <c r="F27" s="211"/>
      <c r="G27" s="211"/>
      <c r="H27" s="211"/>
      <c r="I27" s="1">
        <v>20</v>
      </c>
      <c r="J27" s="94">
        <f>SUM(J22:J26)</f>
        <v>0</v>
      </c>
      <c r="K27" s="36">
        <f>SUM(K22:K26)</f>
        <v>1796.4478763056795</v>
      </c>
    </row>
    <row r="28" spans="1:11" ht="12.75">
      <c r="A28" s="207" t="s">
        <v>115</v>
      </c>
      <c r="B28" s="208"/>
      <c r="C28" s="208"/>
      <c r="D28" s="208"/>
      <c r="E28" s="208"/>
      <c r="F28" s="208"/>
      <c r="G28" s="208"/>
      <c r="H28" s="208"/>
      <c r="I28" s="1">
        <v>21</v>
      </c>
      <c r="J28" s="93">
        <v>16082805</v>
      </c>
      <c r="K28" s="7">
        <v>16294423.371293863</v>
      </c>
    </row>
    <row r="29" spans="1:11" ht="12.75">
      <c r="A29" s="207" t="s">
        <v>116</v>
      </c>
      <c r="B29" s="208"/>
      <c r="C29" s="208"/>
      <c r="D29" s="208"/>
      <c r="E29" s="208"/>
      <c r="F29" s="208"/>
      <c r="G29" s="208"/>
      <c r="H29" s="208"/>
      <c r="I29" s="1">
        <v>22</v>
      </c>
      <c r="J29" s="93">
        <v>0</v>
      </c>
      <c r="K29" s="7">
        <v>0</v>
      </c>
    </row>
    <row r="30" spans="1:11" ht="12.75">
      <c r="A30" s="207" t="s">
        <v>16</v>
      </c>
      <c r="B30" s="208"/>
      <c r="C30" s="208"/>
      <c r="D30" s="208"/>
      <c r="E30" s="208"/>
      <c r="F30" s="208"/>
      <c r="G30" s="208"/>
      <c r="H30" s="208"/>
      <c r="I30" s="1">
        <v>23</v>
      </c>
      <c r="J30" s="93">
        <v>17809</v>
      </c>
      <c r="K30" s="7">
        <v>0</v>
      </c>
    </row>
    <row r="31" spans="1:11" ht="12.75">
      <c r="A31" s="210" t="s">
        <v>5</v>
      </c>
      <c r="B31" s="211"/>
      <c r="C31" s="211"/>
      <c r="D31" s="211"/>
      <c r="E31" s="211"/>
      <c r="F31" s="211"/>
      <c r="G31" s="211"/>
      <c r="H31" s="211"/>
      <c r="I31" s="1">
        <v>24</v>
      </c>
      <c r="J31" s="94">
        <f>SUM(J28:J30)</f>
        <v>16100614</v>
      </c>
      <c r="K31" s="36">
        <f>SUM(K28:K30)</f>
        <v>16294423.371293863</v>
      </c>
    </row>
    <row r="32" spans="1:11" ht="12.75">
      <c r="A32" s="210" t="s">
        <v>38</v>
      </c>
      <c r="B32" s="211"/>
      <c r="C32" s="211"/>
      <c r="D32" s="211"/>
      <c r="E32" s="211"/>
      <c r="F32" s="211"/>
      <c r="G32" s="211"/>
      <c r="H32" s="211"/>
      <c r="I32" s="1">
        <v>25</v>
      </c>
      <c r="J32" s="94">
        <f>IF(J27&gt;J31,J27-J31,0)</f>
        <v>0</v>
      </c>
      <c r="K32" s="36">
        <f>IF(K27&gt;K31,K27-K31,0)</f>
        <v>0</v>
      </c>
    </row>
    <row r="33" spans="1:11" ht="12.75">
      <c r="A33" s="210" t="s">
        <v>39</v>
      </c>
      <c r="B33" s="211"/>
      <c r="C33" s="211"/>
      <c r="D33" s="211"/>
      <c r="E33" s="211"/>
      <c r="F33" s="211"/>
      <c r="G33" s="211"/>
      <c r="H33" s="211"/>
      <c r="I33" s="1">
        <v>26</v>
      </c>
      <c r="J33" s="94">
        <f>IF(J31&gt;J27,J31-J27,0)</f>
        <v>16100614</v>
      </c>
      <c r="K33" s="36">
        <f>IF(K31&gt;K27,K31-K27,0)</f>
        <v>16292626.923417557</v>
      </c>
    </row>
    <row r="34" spans="1:11" ht="12.75">
      <c r="A34" s="199" t="s">
        <v>160</v>
      </c>
      <c r="B34" s="200"/>
      <c r="C34" s="200"/>
      <c r="D34" s="200"/>
      <c r="E34" s="200"/>
      <c r="F34" s="200"/>
      <c r="G34" s="200"/>
      <c r="H34" s="200"/>
      <c r="I34" s="256"/>
      <c r="J34" s="256"/>
      <c r="K34" s="257"/>
    </row>
    <row r="35" spans="1:11" ht="12.75">
      <c r="A35" s="207" t="s">
        <v>174</v>
      </c>
      <c r="B35" s="208"/>
      <c r="C35" s="208"/>
      <c r="D35" s="208"/>
      <c r="E35" s="208"/>
      <c r="F35" s="208"/>
      <c r="G35" s="208"/>
      <c r="H35" s="208"/>
      <c r="I35" s="1">
        <v>27</v>
      </c>
      <c r="J35" s="93">
        <v>0</v>
      </c>
      <c r="K35" s="7">
        <v>0</v>
      </c>
    </row>
    <row r="36" spans="1:11" ht="12.75">
      <c r="A36" s="207" t="s">
        <v>29</v>
      </c>
      <c r="B36" s="208"/>
      <c r="C36" s="208"/>
      <c r="D36" s="208"/>
      <c r="E36" s="208"/>
      <c r="F36" s="208"/>
      <c r="G36" s="208"/>
      <c r="H36" s="208"/>
      <c r="I36" s="1">
        <v>28</v>
      </c>
      <c r="J36" s="93">
        <v>102940074.14</v>
      </c>
      <c r="K36" s="7">
        <v>84574684.91999999</v>
      </c>
    </row>
    <row r="37" spans="1:11" ht="12.75">
      <c r="A37" s="207" t="s">
        <v>30</v>
      </c>
      <c r="B37" s="208"/>
      <c r="C37" s="208"/>
      <c r="D37" s="208"/>
      <c r="E37" s="208"/>
      <c r="F37" s="208"/>
      <c r="G37" s="208"/>
      <c r="H37" s="208"/>
      <c r="I37" s="1">
        <v>29</v>
      </c>
      <c r="J37" s="93">
        <v>0</v>
      </c>
      <c r="K37" s="7">
        <v>0</v>
      </c>
    </row>
    <row r="38" spans="1:11" ht="12.75">
      <c r="A38" s="210" t="s">
        <v>68</v>
      </c>
      <c r="B38" s="211"/>
      <c r="C38" s="211"/>
      <c r="D38" s="211"/>
      <c r="E38" s="211"/>
      <c r="F38" s="211"/>
      <c r="G38" s="211"/>
      <c r="H38" s="211"/>
      <c r="I38" s="1">
        <v>30</v>
      </c>
      <c r="J38" s="94">
        <f>SUM(J35:J37)</f>
        <v>102940074.14</v>
      </c>
      <c r="K38" s="36">
        <f>SUM(K35:K37)</f>
        <v>84574684.91999999</v>
      </c>
    </row>
    <row r="39" spans="1:11" ht="12.75">
      <c r="A39" s="207" t="s">
        <v>31</v>
      </c>
      <c r="B39" s="208"/>
      <c r="C39" s="208"/>
      <c r="D39" s="208"/>
      <c r="E39" s="208"/>
      <c r="F39" s="208"/>
      <c r="G39" s="208"/>
      <c r="H39" s="208"/>
      <c r="I39" s="1">
        <v>31</v>
      </c>
      <c r="J39" s="93">
        <v>96470167.91999999</v>
      </c>
      <c r="K39" s="7">
        <v>74569855.44000001</v>
      </c>
    </row>
    <row r="40" spans="1:11" ht="12.75">
      <c r="A40" s="207" t="s">
        <v>32</v>
      </c>
      <c r="B40" s="208"/>
      <c r="C40" s="208"/>
      <c r="D40" s="208"/>
      <c r="E40" s="208"/>
      <c r="F40" s="208"/>
      <c r="G40" s="208"/>
      <c r="H40" s="208"/>
      <c r="I40" s="1">
        <v>32</v>
      </c>
      <c r="J40" s="93">
        <v>0</v>
      </c>
      <c r="K40" s="7">
        <v>0</v>
      </c>
    </row>
    <row r="41" spans="1:11" ht="12.75">
      <c r="A41" s="207" t="s">
        <v>33</v>
      </c>
      <c r="B41" s="208"/>
      <c r="C41" s="208"/>
      <c r="D41" s="208"/>
      <c r="E41" s="208"/>
      <c r="F41" s="208"/>
      <c r="G41" s="208"/>
      <c r="H41" s="208"/>
      <c r="I41" s="1">
        <v>33</v>
      </c>
      <c r="J41" s="93">
        <v>1832143.1800000002</v>
      </c>
      <c r="K41" s="7">
        <v>1650799.25</v>
      </c>
    </row>
    <row r="42" spans="1:11" ht="12.75">
      <c r="A42" s="207" t="s">
        <v>34</v>
      </c>
      <c r="B42" s="208"/>
      <c r="C42" s="208"/>
      <c r="D42" s="208"/>
      <c r="E42" s="208"/>
      <c r="F42" s="208"/>
      <c r="G42" s="208"/>
      <c r="H42" s="208"/>
      <c r="I42" s="1">
        <v>34</v>
      </c>
      <c r="J42" s="93">
        <v>0</v>
      </c>
      <c r="K42" s="7">
        <v>0</v>
      </c>
    </row>
    <row r="43" spans="1:11" ht="12.75">
      <c r="A43" s="207" t="s">
        <v>35</v>
      </c>
      <c r="B43" s="208"/>
      <c r="C43" s="208"/>
      <c r="D43" s="208"/>
      <c r="E43" s="208"/>
      <c r="F43" s="208"/>
      <c r="G43" s="208"/>
      <c r="H43" s="208"/>
      <c r="I43" s="1">
        <v>35</v>
      </c>
      <c r="J43" s="93">
        <v>423502</v>
      </c>
      <c r="K43" s="7">
        <v>88563.74149491126</v>
      </c>
    </row>
    <row r="44" spans="1:11" ht="12.75">
      <c r="A44" s="210" t="s">
        <v>69</v>
      </c>
      <c r="B44" s="211"/>
      <c r="C44" s="211"/>
      <c r="D44" s="211"/>
      <c r="E44" s="211"/>
      <c r="F44" s="211"/>
      <c r="G44" s="211"/>
      <c r="H44" s="211"/>
      <c r="I44" s="1">
        <v>36</v>
      </c>
      <c r="J44" s="94">
        <f>SUM(J39:J43)</f>
        <v>98725813.1</v>
      </c>
      <c r="K44" s="36">
        <f>SUM(K39:K43)</f>
        <v>76309218.43149492</v>
      </c>
    </row>
    <row r="45" spans="1:11" ht="12.75">
      <c r="A45" s="210" t="s">
        <v>17</v>
      </c>
      <c r="B45" s="211"/>
      <c r="C45" s="211"/>
      <c r="D45" s="211"/>
      <c r="E45" s="211"/>
      <c r="F45" s="211"/>
      <c r="G45" s="211"/>
      <c r="H45" s="211"/>
      <c r="I45" s="1">
        <v>37</v>
      </c>
      <c r="J45" s="94">
        <f>IF(J38&gt;J44,J38-J44,0)</f>
        <v>4214261.040000007</v>
      </c>
      <c r="K45" s="36">
        <f>IF(K38&gt;K44,K38-K44,0)</f>
        <v>8265466.488505065</v>
      </c>
    </row>
    <row r="46" spans="1:11" ht="12.75">
      <c r="A46" s="210" t="s">
        <v>18</v>
      </c>
      <c r="B46" s="211"/>
      <c r="C46" s="211"/>
      <c r="D46" s="211"/>
      <c r="E46" s="211"/>
      <c r="F46" s="211"/>
      <c r="G46" s="211"/>
      <c r="H46" s="211"/>
      <c r="I46" s="1">
        <v>38</v>
      </c>
      <c r="J46" s="94">
        <f>IF(J44&gt;J38,J44-J38,0)</f>
        <v>0</v>
      </c>
      <c r="K46" s="36">
        <f>IF(K44&gt;K38,K44-K38,0)</f>
        <v>0</v>
      </c>
    </row>
    <row r="47" spans="1:11" ht="12.75">
      <c r="A47" s="207" t="s">
        <v>70</v>
      </c>
      <c r="B47" s="208"/>
      <c r="C47" s="208"/>
      <c r="D47" s="208"/>
      <c r="E47" s="208"/>
      <c r="F47" s="208"/>
      <c r="G47" s="208"/>
      <c r="H47" s="208"/>
      <c r="I47" s="1">
        <v>39</v>
      </c>
      <c r="J47" s="94">
        <f>IF(J19-J20+J32-J33+J45-J46&gt;0,J19-J20+J32-J33+J45-J46,0)</f>
        <v>0</v>
      </c>
      <c r="K47" s="36">
        <f>IF(K19-K20+K32-K33+K45-K46&gt;0,K19-K20+K32-K33+K45-K46,0)</f>
        <v>0</v>
      </c>
    </row>
    <row r="48" spans="1:11" ht="12.75">
      <c r="A48" s="207" t="s">
        <v>71</v>
      </c>
      <c r="B48" s="208"/>
      <c r="C48" s="208"/>
      <c r="D48" s="208"/>
      <c r="E48" s="208"/>
      <c r="F48" s="208"/>
      <c r="G48" s="208"/>
      <c r="H48" s="208"/>
      <c r="I48" s="1">
        <v>40</v>
      </c>
      <c r="J48" s="94">
        <f>IF(J20-J19+J33-J32+J46-J45&gt;0,J20-J19+J33-J32+J46-J45,0)</f>
        <v>1686886.599999994</v>
      </c>
      <c r="K48" s="36">
        <f>IF(K20-K19+K33-K32+K46-K45&gt;0,K20-K19+K33-K32+K46-K45,0)</f>
        <v>1121909.5649717655</v>
      </c>
    </row>
    <row r="49" spans="1:11" ht="12.75">
      <c r="A49" s="207" t="s">
        <v>161</v>
      </c>
      <c r="B49" s="208"/>
      <c r="C49" s="208"/>
      <c r="D49" s="208"/>
      <c r="E49" s="208"/>
      <c r="F49" s="208"/>
      <c r="G49" s="208"/>
      <c r="H49" s="208"/>
      <c r="I49" s="1">
        <v>41</v>
      </c>
      <c r="J49" s="93">
        <v>5606683</v>
      </c>
      <c r="K49" s="7">
        <v>3919796</v>
      </c>
    </row>
    <row r="50" spans="1:11" ht="12.75">
      <c r="A50" s="207" t="s">
        <v>175</v>
      </c>
      <c r="B50" s="208"/>
      <c r="C50" s="208"/>
      <c r="D50" s="208"/>
      <c r="E50" s="208"/>
      <c r="F50" s="208"/>
      <c r="G50" s="208"/>
      <c r="H50" s="208"/>
      <c r="I50" s="1">
        <v>42</v>
      </c>
      <c r="J50" s="93">
        <v>0</v>
      </c>
      <c r="K50" s="7">
        <v>0</v>
      </c>
    </row>
    <row r="51" spans="1:11" ht="12.75">
      <c r="A51" s="207" t="s">
        <v>176</v>
      </c>
      <c r="B51" s="208"/>
      <c r="C51" s="208"/>
      <c r="D51" s="208"/>
      <c r="E51" s="208"/>
      <c r="F51" s="208"/>
      <c r="G51" s="208"/>
      <c r="H51" s="208"/>
      <c r="I51" s="1">
        <v>43</v>
      </c>
      <c r="J51" s="93">
        <v>1686886.599999994</v>
      </c>
      <c r="K51" s="7">
        <v>1121909.3249717653</v>
      </c>
    </row>
    <row r="52" spans="1:11" ht="12.75">
      <c r="A52" s="213" t="s">
        <v>177</v>
      </c>
      <c r="B52" s="214"/>
      <c r="C52" s="214"/>
      <c r="D52" s="214"/>
      <c r="E52" s="214"/>
      <c r="F52" s="214"/>
      <c r="G52" s="214"/>
      <c r="H52" s="214"/>
      <c r="I52" s="4">
        <v>44</v>
      </c>
      <c r="J52" s="95">
        <f>J49+J50-J51</f>
        <v>3919796.400000006</v>
      </c>
      <c r="K52" s="44">
        <f>K49+K50-K51</f>
        <v>2797886.6750282347</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allowBlank="1" sqref="A1:I65536 J1:J6 J21 J34 J53:J65536 K1:IV65536"/>
    <dataValidation type="whole" operator="greaterThanOrEqual" allowBlank="1" showInputMessage="1" showErrorMessage="1" errorTitle="Pogrešan unos" error="Mogu se unijeti samo cjelobrojne pozitivne vrijednosti." sqref="J13 J18:J20 J31:J33 J27 J52 J44:J48 J38">
      <formula1>0</formula1>
    </dataValidation>
    <dataValidation type="whole" operator="notEqual" allowBlank="1" showInputMessage="1" showErrorMessage="1" errorTitle="Pogrešan unos" error="Mogu se unijeti samo cjelobrojne vrijednosti." sqref="J14:J17 J7:J12 J28:J30 J35:J37 J49:J51 J39:J43 J22:J26">
      <formula1>9999999998</formula1>
    </dataValidation>
  </dataValidation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35" customWidth="1"/>
  </cols>
  <sheetData>
    <row r="1" spans="1:11" ht="12.75" customHeight="1">
      <c r="A1" s="262" t="s">
        <v>197</v>
      </c>
      <c r="B1" s="262"/>
      <c r="C1" s="262"/>
      <c r="D1" s="262"/>
      <c r="E1" s="262"/>
      <c r="F1" s="262"/>
      <c r="G1" s="262"/>
      <c r="H1" s="262"/>
      <c r="I1" s="262"/>
      <c r="J1" s="262"/>
      <c r="K1" s="262"/>
    </row>
    <row r="2" spans="1:11" ht="12.75" customHeight="1">
      <c r="A2" s="271" t="s">
        <v>6</v>
      </c>
      <c r="B2" s="271"/>
      <c r="C2" s="271"/>
      <c r="D2" s="271"/>
      <c r="E2" s="271"/>
      <c r="F2" s="271"/>
      <c r="G2" s="271"/>
      <c r="H2" s="271"/>
      <c r="I2" s="271"/>
      <c r="J2" s="271"/>
      <c r="K2" s="271"/>
    </row>
    <row r="3" spans="1:11" ht="12.75">
      <c r="A3" s="270" t="s">
        <v>7</v>
      </c>
      <c r="B3" s="270"/>
      <c r="C3" s="270"/>
      <c r="D3" s="270"/>
      <c r="E3" s="270"/>
      <c r="F3" s="270"/>
      <c r="G3" s="270"/>
      <c r="H3" s="270"/>
      <c r="I3" s="270"/>
      <c r="J3" s="270"/>
      <c r="K3" s="270"/>
    </row>
    <row r="4" spans="1:11" ht="33.75">
      <c r="A4" s="264" t="s">
        <v>59</v>
      </c>
      <c r="B4" s="264"/>
      <c r="C4" s="264"/>
      <c r="D4" s="264"/>
      <c r="E4" s="264"/>
      <c r="F4" s="264"/>
      <c r="G4" s="264"/>
      <c r="H4" s="264"/>
      <c r="I4" s="49" t="s">
        <v>279</v>
      </c>
      <c r="J4" s="50" t="s">
        <v>318</v>
      </c>
      <c r="K4" s="50" t="s">
        <v>319</v>
      </c>
    </row>
    <row r="5" spans="1:11" ht="12.75">
      <c r="A5" s="269">
        <v>1</v>
      </c>
      <c r="B5" s="269"/>
      <c r="C5" s="269"/>
      <c r="D5" s="269"/>
      <c r="E5" s="269"/>
      <c r="F5" s="269"/>
      <c r="G5" s="269"/>
      <c r="H5" s="269"/>
      <c r="I5" s="55">
        <v>2</v>
      </c>
      <c r="J5" s="56" t="s">
        <v>283</v>
      </c>
      <c r="K5" s="56" t="s">
        <v>284</v>
      </c>
    </row>
    <row r="6" spans="1:11" ht="12.75">
      <c r="A6" s="199" t="s">
        <v>156</v>
      </c>
      <c r="B6" s="200"/>
      <c r="C6" s="200"/>
      <c r="D6" s="200"/>
      <c r="E6" s="200"/>
      <c r="F6" s="200"/>
      <c r="G6" s="200"/>
      <c r="H6" s="200"/>
      <c r="I6" s="256"/>
      <c r="J6" s="256"/>
      <c r="K6" s="257"/>
    </row>
    <row r="7" spans="1:11" ht="12.75">
      <c r="A7" s="207" t="s">
        <v>199</v>
      </c>
      <c r="B7" s="208"/>
      <c r="C7" s="208"/>
      <c r="D7" s="208"/>
      <c r="E7" s="208"/>
      <c r="F7" s="208"/>
      <c r="G7" s="208"/>
      <c r="H7" s="208"/>
      <c r="I7" s="1">
        <v>1</v>
      </c>
      <c r="J7" s="5"/>
      <c r="K7" s="7"/>
    </row>
    <row r="8" spans="1:11" ht="12.75">
      <c r="A8" s="207" t="s">
        <v>119</v>
      </c>
      <c r="B8" s="208"/>
      <c r="C8" s="208"/>
      <c r="D8" s="208"/>
      <c r="E8" s="208"/>
      <c r="F8" s="208"/>
      <c r="G8" s="208"/>
      <c r="H8" s="208"/>
      <c r="I8" s="1">
        <v>2</v>
      </c>
      <c r="J8" s="5"/>
      <c r="K8" s="7"/>
    </row>
    <row r="9" spans="1:11" ht="12.75">
      <c r="A9" s="207" t="s">
        <v>120</v>
      </c>
      <c r="B9" s="208"/>
      <c r="C9" s="208"/>
      <c r="D9" s="208"/>
      <c r="E9" s="208"/>
      <c r="F9" s="208"/>
      <c r="G9" s="208"/>
      <c r="H9" s="208"/>
      <c r="I9" s="1">
        <v>3</v>
      </c>
      <c r="J9" s="5"/>
      <c r="K9" s="7"/>
    </row>
    <row r="10" spans="1:11" ht="12.75">
      <c r="A10" s="207" t="s">
        <v>121</v>
      </c>
      <c r="B10" s="208"/>
      <c r="C10" s="208"/>
      <c r="D10" s="208"/>
      <c r="E10" s="208"/>
      <c r="F10" s="208"/>
      <c r="G10" s="208"/>
      <c r="H10" s="208"/>
      <c r="I10" s="1">
        <v>4</v>
      </c>
      <c r="J10" s="5"/>
      <c r="K10" s="7"/>
    </row>
    <row r="11" spans="1:11" ht="12.75">
      <c r="A11" s="207" t="s">
        <v>122</v>
      </c>
      <c r="B11" s="208"/>
      <c r="C11" s="208"/>
      <c r="D11" s="208"/>
      <c r="E11" s="208"/>
      <c r="F11" s="208"/>
      <c r="G11" s="208"/>
      <c r="H11" s="208"/>
      <c r="I11" s="1">
        <v>5</v>
      </c>
      <c r="J11" s="5"/>
      <c r="K11" s="7"/>
    </row>
    <row r="12" spans="1:11" ht="12.75">
      <c r="A12" s="210" t="s">
        <v>198</v>
      </c>
      <c r="B12" s="211"/>
      <c r="C12" s="211"/>
      <c r="D12" s="211"/>
      <c r="E12" s="211"/>
      <c r="F12" s="211"/>
      <c r="G12" s="211"/>
      <c r="H12" s="211"/>
      <c r="I12" s="1">
        <v>6</v>
      </c>
      <c r="J12" s="47">
        <f>SUM(J7:J11)</f>
        <v>0</v>
      </c>
      <c r="K12" s="36">
        <f>SUM(K7:K11)</f>
        <v>0</v>
      </c>
    </row>
    <row r="13" spans="1:11" ht="12.75">
      <c r="A13" s="207" t="s">
        <v>123</v>
      </c>
      <c r="B13" s="208"/>
      <c r="C13" s="208"/>
      <c r="D13" s="208"/>
      <c r="E13" s="208"/>
      <c r="F13" s="208"/>
      <c r="G13" s="208"/>
      <c r="H13" s="208"/>
      <c r="I13" s="1">
        <v>7</v>
      </c>
      <c r="J13" s="5"/>
      <c r="K13" s="7"/>
    </row>
    <row r="14" spans="1:11" ht="12.75">
      <c r="A14" s="207" t="s">
        <v>124</v>
      </c>
      <c r="B14" s="208"/>
      <c r="C14" s="208"/>
      <c r="D14" s="208"/>
      <c r="E14" s="208"/>
      <c r="F14" s="208"/>
      <c r="G14" s="208"/>
      <c r="H14" s="208"/>
      <c r="I14" s="1">
        <v>8</v>
      </c>
      <c r="J14" s="5"/>
      <c r="K14" s="7"/>
    </row>
    <row r="15" spans="1:11" ht="12.75">
      <c r="A15" s="207" t="s">
        <v>125</v>
      </c>
      <c r="B15" s="208"/>
      <c r="C15" s="208"/>
      <c r="D15" s="208"/>
      <c r="E15" s="208"/>
      <c r="F15" s="208"/>
      <c r="G15" s="208"/>
      <c r="H15" s="208"/>
      <c r="I15" s="1">
        <v>9</v>
      </c>
      <c r="J15" s="5"/>
      <c r="K15" s="7"/>
    </row>
    <row r="16" spans="1:11" ht="12.75">
      <c r="A16" s="207" t="s">
        <v>126</v>
      </c>
      <c r="B16" s="208"/>
      <c r="C16" s="208"/>
      <c r="D16" s="208"/>
      <c r="E16" s="208"/>
      <c r="F16" s="208"/>
      <c r="G16" s="208"/>
      <c r="H16" s="208"/>
      <c r="I16" s="1">
        <v>10</v>
      </c>
      <c r="J16" s="5"/>
      <c r="K16" s="7"/>
    </row>
    <row r="17" spans="1:11" ht="12.75">
      <c r="A17" s="207" t="s">
        <v>127</v>
      </c>
      <c r="B17" s="208"/>
      <c r="C17" s="208"/>
      <c r="D17" s="208"/>
      <c r="E17" s="208"/>
      <c r="F17" s="208"/>
      <c r="G17" s="208"/>
      <c r="H17" s="208"/>
      <c r="I17" s="1">
        <v>11</v>
      </c>
      <c r="J17" s="5"/>
      <c r="K17" s="7"/>
    </row>
    <row r="18" spans="1:11" ht="12.75">
      <c r="A18" s="207" t="s">
        <v>128</v>
      </c>
      <c r="B18" s="208"/>
      <c r="C18" s="208"/>
      <c r="D18" s="208"/>
      <c r="E18" s="208"/>
      <c r="F18" s="208"/>
      <c r="G18" s="208"/>
      <c r="H18" s="208"/>
      <c r="I18" s="1">
        <v>12</v>
      </c>
      <c r="J18" s="5"/>
      <c r="K18" s="7"/>
    </row>
    <row r="19" spans="1:11" ht="12.75">
      <c r="A19" s="210" t="s">
        <v>47</v>
      </c>
      <c r="B19" s="211"/>
      <c r="C19" s="211"/>
      <c r="D19" s="211"/>
      <c r="E19" s="211"/>
      <c r="F19" s="211"/>
      <c r="G19" s="211"/>
      <c r="H19" s="211"/>
      <c r="I19" s="1">
        <v>13</v>
      </c>
      <c r="J19" s="47">
        <f>SUM(J13:J18)</f>
        <v>0</v>
      </c>
      <c r="K19" s="36">
        <f>SUM(K13:K18)</f>
        <v>0</v>
      </c>
    </row>
    <row r="20" spans="1:11" ht="12.75">
      <c r="A20" s="210" t="s">
        <v>108</v>
      </c>
      <c r="B20" s="267"/>
      <c r="C20" s="267"/>
      <c r="D20" s="267"/>
      <c r="E20" s="267"/>
      <c r="F20" s="267"/>
      <c r="G20" s="267"/>
      <c r="H20" s="268"/>
      <c r="I20" s="1">
        <v>14</v>
      </c>
      <c r="J20" s="47">
        <f>IF(J12&gt;J19,J12-J19,0)</f>
        <v>0</v>
      </c>
      <c r="K20" s="36">
        <f>IF(K12&gt;K19,K12-K19,0)</f>
        <v>0</v>
      </c>
    </row>
    <row r="21" spans="1:11" ht="12.75">
      <c r="A21" s="222" t="s">
        <v>109</v>
      </c>
      <c r="B21" s="265"/>
      <c r="C21" s="265"/>
      <c r="D21" s="265"/>
      <c r="E21" s="265"/>
      <c r="F21" s="265"/>
      <c r="G21" s="265"/>
      <c r="H21" s="266"/>
      <c r="I21" s="1">
        <v>15</v>
      </c>
      <c r="J21" s="47">
        <f>IF(J19&gt;J12,J19-J12,0)</f>
        <v>0</v>
      </c>
      <c r="K21" s="36">
        <f>IF(K19&gt;K12,K19-K12,0)</f>
        <v>0</v>
      </c>
    </row>
    <row r="22" spans="1:11" ht="12.75">
      <c r="A22" s="199" t="s">
        <v>159</v>
      </c>
      <c r="B22" s="200"/>
      <c r="C22" s="200"/>
      <c r="D22" s="200"/>
      <c r="E22" s="200"/>
      <c r="F22" s="200"/>
      <c r="G22" s="200"/>
      <c r="H22" s="200"/>
      <c r="I22" s="256"/>
      <c r="J22" s="256"/>
      <c r="K22" s="257"/>
    </row>
    <row r="23" spans="1:11" ht="12.75">
      <c r="A23" s="207" t="s">
        <v>165</v>
      </c>
      <c r="B23" s="208"/>
      <c r="C23" s="208"/>
      <c r="D23" s="208"/>
      <c r="E23" s="208"/>
      <c r="F23" s="208"/>
      <c r="G23" s="208"/>
      <c r="H23" s="208"/>
      <c r="I23" s="1">
        <v>16</v>
      </c>
      <c r="J23" s="5"/>
      <c r="K23" s="7"/>
    </row>
    <row r="24" spans="1:11" ht="12.75">
      <c r="A24" s="207" t="s">
        <v>166</v>
      </c>
      <c r="B24" s="208"/>
      <c r="C24" s="208"/>
      <c r="D24" s="208"/>
      <c r="E24" s="208"/>
      <c r="F24" s="208"/>
      <c r="G24" s="208"/>
      <c r="H24" s="208"/>
      <c r="I24" s="1">
        <v>17</v>
      </c>
      <c r="J24" s="5"/>
      <c r="K24" s="7"/>
    </row>
    <row r="25" spans="1:11" ht="12.75">
      <c r="A25" s="207" t="s">
        <v>320</v>
      </c>
      <c r="B25" s="208"/>
      <c r="C25" s="208"/>
      <c r="D25" s="208"/>
      <c r="E25" s="208"/>
      <c r="F25" s="208"/>
      <c r="G25" s="208"/>
      <c r="H25" s="208"/>
      <c r="I25" s="1">
        <v>18</v>
      </c>
      <c r="J25" s="5"/>
      <c r="K25" s="7"/>
    </row>
    <row r="26" spans="1:11" ht="12.75">
      <c r="A26" s="207" t="s">
        <v>321</v>
      </c>
      <c r="B26" s="208"/>
      <c r="C26" s="208"/>
      <c r="D26" s="208"/>
      <c r="E26" s="208"/>
      <c r="F26" s="208"/>
      <c r="G26" s="208"/>
      <c r="H26" s="208"/>
      <c r="I26" s="1">
        <v>19</v>
      </c>
      <c r="J26" s="5"/>
      <c r="K26" s="7"/>
    </row>
    <row r="27" spans="1:11" ht="12.75">
      <c r="A27" s="207" t="s">
        <v>167</v>
      </c>
      <c r="B27" s="208"/>
      <c r="C27" s="208"/>
      <c r="D27" s="208"/>
      <c r="E27" s="208"/>
      <c r="F27" s="208"/>
      <c r="G27" s="208"/>
      <c r="H27" s="208"/>
      <c r="I27" s="1">
        <v>20</v>
      </c>
      <c r="J27" s="5"/>
      <c r="K27" s="7"/>
    </row>
    <row r="28" spans="1:11" ht="12.75">
      <c r="A28" s="210" t="s">
        <v>114</v>
      </c>
      <c r="B28" s="211"/>
      <c r="C28" s="211"/>
      <c r="D28" s="211"/>
      <c r="E28" s="211"/>
      <c r="F28" s="211"/>
      <c r="G28" s="211"/>
      <c r="H28" s="211"/>
      <c r="I28" s="1">
        <v>21</v>
      </c>
      <c r="J28" s="47">
        <f>SUM(J23:J27)</f>
        <v>0</v>
      </c>
      <c r="K28" s="36">
        <f>SUM(K23:K27)</f>
        <v>0</v>
      </c>
    </row>
    <row r="29" spans="1:11" ht="12.75">
      <c r="A29" s="207" t="s">
        <v>2</v>
      </c>
      <c r="B29" s="208"/>
      <c r="C29" s="208"/>
      <c r="D29" s="208"/>
      <c r="E29" s="208"/>
      <c r="F29" s="208"/>
      <c r="G29" s="208"/>
      <c r="H29" s="208"/>
      <c r="I29" s="1">
        <v>22</v>
      </c>
      <c r="J29" s="5"/>
      <c r="K29" s="7"/>
    </row>
    <row r="30" spans="1:11" ht="12.75">
      <c r="A30" s="207" t="s">
        <v>3</v>
      </c>
      <c r="B30" s="208"/>
      <c r="C30" s="208"/>
      <c r="D30" s="208"/>
      <c r="E30" s="208"/>
      <c r="F30" s="208"/>
      <c r="G30" s="208"/>
      <c r="H30" s="208"/>
      <c r="I30" s="1">
        <v>23</v>
      </c>
      <c r="J30" s="5"/>
      <c r="K30" s="7"/>
    </row>
    <row r="31" spans="1:11" ht="12.75">
      <c r="A31" s="207" t="s">
        <v>4</v>
      </c>
      <c r="B31" s="208"/>
      <c r="C31" s="208"/>
      <c r="D31" s="208"/>
      <c r="E31" s="208"/>
      <c r="F31" s="208"/>
      <c r="G31" s="208"/>
      <c r="H31" s="208"/>
      <c r="I31" s="1">
        <v>24</v>
      </c>
      <c r="J31" s="5"/>
      <c r="K31" s="7"/>
    </row>
    <row r="32" spans="1:11" ht="12.75">
      <c r="A32" s="210" t="s">
        <v>48</v>
      </c>
      <c r="B32" s="211"/>
      <c r="C32" s="211"/>
      <c r="D32" s="211"/>
      <c r="E32" s="211"/>
      <c r="F32" s="211"/>
      <c r="G32" s="211"/>
      <c r="H32" s="211"/>
      <c r="I32" s="1">
        <v>25</v>
      </c>
      <c r="J32" s="47">
        <f>SUM(J29:J31)</f>
        <v>0</v>
      </c>
      <c r="K32" s="36">
        <f>SUM(K29:K31)</f>
        <v>0</v>
      </c>
    </row>
    <row r="33" spans="1:11" ht="12.75">
      <c r="A33" s="210" t="s">
        <v>110</v>
      </c>
      <c r="B33" s="211"/>
      <c r="C33" s="211"/>
      <c r="D33" s="211"/>
      <c r="E33" s="211"/>
      <c r="F33" s="211"/>
      <c r="G33" s="211"/>
      <c r="H33" s="211"/>
      <c r="I33" s="1">
        <v>26</v>
      </c>
      <c r="J33" s="47">
        <f>IF(J28&gt;J32,J28-J32,0)</f>
        <v>0</v>
      </c>
      <c r="K33" s="36">
        <f>IF(K28&gt;K32,K28-K32,0)</f>
        <v>0</v>
      </c>
    </row>
    <row r="34" spans="1:11" ht="12.75">
      <c r="A34" s="210" t="s">
        <v>111</v>
      </c>
      <c r="B34" s="211"/>
      <c r="C34" s="211"/>
      <c r="D34" s="211"/>
      <c r="E34" s="211"/>
      <c r="F34" s="211"/>
      <c r="G34" s="211"/>
      <c r="H34" s="211"/>
      <c r="I34" s="1">
        <v>27</v>
      </c>
      <c r="J34" s="47">
        <f>IF(J32&gt;J28,J32-J28,0)</f>
        <v>0</v>
      </c>
      <c r="K34" s="36">
        <f>IF(K32&gt;K28,K32-K28,0)</f>
        <v>0</v>
      </c>
    </row>
    <row r="35" spans="1:11" ht="12.75">
      <c r="A35" s="199" t="s">
        <v>160</v>
      </c>
      <c r="B35" s="200"/>
      <c r="C35" s="200"/>
      <c r="D35" s="200"/>
      <c r="E35" s="200"/>
      <c r="F35" s="200"/>
      <c r="G35" s="200"/>
      <c r="H35" s="200"/>
      <c r="I35" s="256">
        <v>0</v>
      </c>
      <c r="J35" s="256"/>
      <c r="K35" s="257"/>
    </row>
    <row r="36" spans="1:11" ht="12.75">
      <c r="A36" s="207" t="s">
        <v>174</v>
      </c>
      <c r="B36" s="208"/>
      <c r="C36" s="208"/>
      <c r="D36" s="208"/>
      <c r="E36" s="208"/>
      <c r="F36" s="208"/>
      <c r="G36" s="208"/>
      <c r="H36" s="208"/>
      <c r="I36" s="1">
        <v>28</v>
      </c>
      <c r="J36" s="5"/>
      <c r="K36" s="7"/>
    </row>
    <row r="37" spans="1:11" ht="12.75">
      <c r="A37" s="207" t="s">
        <v>29</v>
      </c>
      <c r="B37" s="208"/>
      <c r="C37" s="208"/>
      <c r="D37" s="208"/>
      <c r="E37" s="208"/>
      <c r="F37" s="208"/>
      <c r="G37" s="208"/>
      <c r="H37" s="208"/>
      <c r="I37" s="1">
        <v>29</v>
      </c>
      <c r="J37" s="5"/>
      <c r="K37" s="7"/>
    </row>
    <row r="38" spans="1:11" ht="12.75">
      <c r="A38" s="207" t="s">
        <v>30</v>
      </c>
      <c r="B38" s="208"/>
      <c r="C38" s="208"/>
      <c r="D38" s="208"/>
      <c r="E38" s="208"/>
      <c r="F38" s="208"/>
      <c r="G38" s="208"/>
      <c r="H38" s="208"/>
      <c r="I38" s="1">
        <v>30</v>
      </c>
      <c r="J38" s="5"/>
      <c r="K38" s="7"/>
    </row>
    <row r="39" spans="1:11" ht="12.75">
      <c r="A39" s="210" t="s">
        <v>49</v>
      </c>
      <c r="B39" s="211"/>
      <c r="C39" s="211"/>
      <c r="D39" s="211"/>
      <c r="E39" s="211"/>
      <c r="F39" s="211"/>
      <c r="G39" s="211"/>
      <c r="H39" s="211"/>
      <c r="I39" s="1">
        <v>31</v>
      </c>
      <c r="J39" s="47">
        <f>SUM(J36:J38)</f>
        <v>0</v>
      </c>
      <c r="K39" s="36">
        <f>SUM(K36:K38)</f>
        <v>0</v>
      </c>
    </row>
    <row r="40" spans="1:11" ht="12.75">
      <c r="A40" s="207" t="s">
        <v>31</v>
      </c>
      <c r="B40" s="208"/>
      <c r="C40" s="208"/>
      <c r="D40" s="208"/>
      <c r="E40" s="208"/>
      <c r="F40" s="208"/>
      <c r="G40" s="208"/>
      <c r="H40" s="208"/>
      <c r="I40" s="1">
        <v>32</v>
      </c>
      <c r="J40" s="5"/>
      <c r="K40" s="7"/>
    </row>
    <row r="41" spans="1:11" ht="12.75">
      <c r="A41" s="207" t="s">
        <v>32</v>
      </c>
      <c r="B41" s="208"/>
      <c r="C41" s="208"/>
      <c r="D41" s="208"/>
      <c r="E41" s="208"/>
      <c r="F41" s="208"/>
      <c r="G41" s="208"/>
      <c r="H41" s="208"/>
      <c r="I41" s="1">
        <v>33</v>
      </c>
      <c r="J41" s="5"/>
      <c r="K41" s="7"/>
    </row>
    <row r="42" spans="1:11" ht="12.75">
      <c r="A42" s="207" t="s">
        <v>33</v>
      </c>
      <c r="B42" s="208"/>
      <c r="C42" s="208"/>
      <c r="D42" s="208"/>
      <c r="E42" s="208"/>
      <c r="F42" s="208"/>
      <c r="G42" s="208"/>
      <c r="H42" s="208"/>
      <c r="I42" s="1">
        <v>34</v>
      </c>
      <c r="J42" s="5"/>
      <c r="K42" s="7"/>
    </row>
    <row r="43" spans="1:11" ht="12.75">
      <c r="A43" s="207" t="s">
        <v>34</v>
      </c>
      <c r="B43" s="208"/>
      <c r="C43" s="208"/>
      <c r="D43" s="208"/>
      <c r="E43" s="208"/>
      <c r="F43" s="208"/>
      <c r="G43" s="208"/>
      <c r="H43" s="208"/>
      <c r="I43" s="1">
        <v>35</v>
      </c>
      <c r="J43" s="5"/>
      <c r="K43" s="7"/>
    </row>
    <row r="44" spans="1:11" ht="12.75">
      <c r="A44" s="207" t="s">
        <v>35</v>
      </c>
      <c r="B44" s="208"/>
      <c r="C44" s="208"/>
      <c r="D44" s="208"/>
      <c r="E44" s="208"/>
      <c r="F44" s="208"/>
      <c r="G44" s="208"/>
      <c r="H44" s="208"/>
      <c r="I44" s="1">
        <v>36</v>
      </c>
      <c r="J44" s="5"/>
      <c r="K44" s="7"/>
    </row>
    <row r="45" spans="1:11" ht="12.75">
      <c r="A45" s="210" t="s">
        <v>148</v>
      </c>
      <c r="B45" s="211"/>
      <c r="C45" s="211"/>
      <c r="D45" s="211"/>
      <c r="E45" s="211"/>
      <c r="F45" s="211"/>
      <c r="G45" s="211"/>
      <c r="H45" s="211"/>
      <c r="I45" s="1">
        <v>37</v>
      </c>
      <c r="J45" s="47">
        <f>SUM(J40:J44)</f>
        <v>0</v>
      </c>
      <c r="K45" s="36">
        <f>SUM(K40:K44)</f>
        <v>0</v>
      </c>
    </row>
    <row r="46" spans="1:11" ht="12.75">
      <c r="A46" s="210" t="s">
        <v>162</v>
      </c>
      <c r="B46" s="211"/>
      <c r="C46" s="211"/>
      <c r="D46" s="211"/>
      <c r="E46" s="211"/>
      <c r="F46" s="211"/>
      <c r="G46" s="211"/>
      <c r="H46" s="211"/>
      <c r="I46" s="1">
        <v>38</v>
      </c>
      <c r="J46" s="47">
        <f>IF(J39&gt;J45,J39-J45,0)</f>
        <v>0</v>
      </c>
      <c r="K46" s="36">
        <f>IF(K39&gt;K45,K39-K45,0)</f>
        <v>0</v>
      </c>
    </row>
    <row r="47" spans="1:11" ht="12.75">
      <c r="A47" s="210" t="s">
        <v>163</v>
      </c>
      <c r="B47" s="211"/>
      <c r="C47" s="211"/>
      <c r="D47" s="211"/>
      <c r="E47" s="211"/>
      <c r="F47" s="211"/>
      <c r="G47" s="211"/>
      <c r="H47" s="211"/>
      <c r="I47" s="1">
        <v>39</v>
      </c>
      <c r="J47" s="47">
        <f>IF(J45&gt;J39,J45-J39,0)</f>
        <v>0</v>
      </c>
      <c r="K47" s="36">
        <f>IF(K45&gt;K39,K45-K39,0)</f>
        <v>0</v>
      </c>
    </row>
    <row r="48" spans="1:11" ht="12.75">
      <c r="A48" s="210" t="s">
        <v>149</v>
      </c>
      <c r="B48" s="211"/>
      <c r="C48" s="211"/>
      <c r="D48" s="211"/>
      <c r="E48" s="211"/>
      <c r="F48" s="211"/>
      <c r="G48" s="211"/>
      <c r="H48" s="211"/>
      <c r="I48" s="1">
        <v>40</v>
      </c>
      <c r="J48" s="47">
        <f>IF(J20-J21+J33-J34+J46-J47&gt;0,J20-J21+J33-J34+J46-J47,0)</f>
        <v>0</v>
      </c>
      <c r="K48" s="36">
        <f>IF(K20-K21+K33-K34+K46-K47&gt;0,K20-K21+K33-K34+K46-K47,0)</f>
        <v>0</v>
      </c>
    </row>
    <row r="49" spans="1:11" ht="12.75">
      <c r="A49" s="210" t="s">
        <v>15</v>
      </c>
      <c r="B49" s="211"/>
      <c r="C49" s="211"/>
      <c r="D49" s="211"/>
      <c r="E49" s="211"/>
      <c r="F49" s="211"/>
      <c r="G49" s="211"/>
      <c r="H49" s="211"/>
      <c r="I49" s="1">
        <v>41</v>
      </c>
      <c r="J49" s="47">
        <f>IF(J21-J20+J34-J33+J47-J46&gt;0,J21-J20+J34-J33+J47-J46,0)</f>
        <v>0</v>
      </c>
      <c r="K49" s="36">
        <f>IF(K21-K20+K34-K33+K47-K46&gt;0,K21-K20+K34-K33+K47-K46,0)</f>
        <v>0</v>
      </c>
    </row>
    <row r="50" spans="1:11" ht="12.75">
      <c r="A50" s="210" t="s">
        <v>161</v>
      </c>
      <c r="B50" s="211"/>
      <c r="C50" s="211"/>
      <c r="D50" s="211"/>
      <c r="E50" s="211"/>
      <c r="F50" s="211"/>
      <c r="G50" s="211"/>
      <c r="H50" s="211"/>
      <c r="I50" s="1">
        <v>42</v>
      </c>
      <c r="J50" s="5"/>
      <c r="K50" s="7"/>
    </row>
    <row r="51" spans="1:11" ht="12.75">
      <c r="A51" s="210" t="s">
        <v>175</v>
      </c>
      <c r="B51" s="211"/>
      <c r="C51" s="211"/>
      <c r="D51" s="211"/>
      <c r="E51" s="211"/>
      <c r="F51" s="211"/>
      <c r="G51" s="211"/>
      <c r="H51" s="211"/>
      <c r="I51" s="1">
        <v>43</v>
      </c>
      <c r="J51" s="5"/>
      <c r="K51" s="7"/>
    </row>
    <row r="52" spans="1:11" ht="12.75">
      <c r="A52" s="210" t="s">
        <v>176</v>
      </c>
      <c r="B52" s="211"/>
      <c r="C52" s="211"/>
      <c r="D52" s="211"/>
      <c r="E52" s="211"/>
      <c r="F52" s="211"/>
      <c r="G52" s="211"/>
      <c r="H52" s="211"/>
      <c r="I52" s="1">
        <v>44</v>
      </c>
      <c r="J52" s="5"/>
      <c r="K52" s="7"/>
    </row>
    <row r="53" spans="1:11" ht="12.75">
      <c r="A53" s="222" t="s">
        <v>177</v>
      </c>
      <c r="B53" s="223"/>
      <c r="C53" s="223"/>
      <c r="D53" s="223"/>
      <c r="E53" s="223"/>
      <c r="F53" s="223"/>
      <c r="G53" s="223"/>
      <c r="H53" s="223"/>
      <c r="I53" s="4">
        <v>45</v>
      </c>
      <c r="J53" s="48">
        <f>J50+J51-J52</f>
        <v>0</v>
      </c>
      <c r="K53" s="44">
        <f>K50+K51-K52</f>
        <v>0</v>
      </c>
    </row>
    <row r="54" spans="1:11" ht="12.75">
      <c r="A54" s="53"/>
      <c r="B54" s="54"/>
      <c r="C54" s="54"/>
      <c r="D54" s="54"/>
      <c r="E54" s="54"/>
      <c r="F54" s="54"/>
      <c r="G54" s="54"/>
      <c r="H54" s="54"/>
      <c r="I54" s="54"/>
      <c r="J54" s="54"/>
      <c r="K54" s="5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A1" sqref="A1:K25"/>
    </sheetView>
  </sheetViews>
  <sheetFormatPr defaultColWidth="9.140625" defaultRowHeight="12.75"/>
  <cols>
    <col min="1" max="4" width="9.140625" style="59" customWidth="1"/>
    <col min="5" max="5" width="10.140625" style="59" bestFit="1" customWidth="1"/>
    <col min="6" max="16384" width="9.140625" style="59" customWidth="1"/>
  </cols>
  <sheetData>
    <row r="1" spans="1:12" ht="12.75">
      <c r="A1" s="287" t="s">
        <v>281</v>
      </c>
      <c r="B1" s="288"/>
      <c r="C1" s="288"/>
      <c r="D1" s="288"/>
      <c r="E1" s="288"/>
      <c r="F1" s="288"/>
      <c r="G1" s="288"/>
      <c r="H1" s="288"/>
      <c r="I1" s="288"/>
      <c r="J1" s="288"/>
      <c r="K1" s="288"/>
      <c r="L1" s="58"/>
    </row>
    <row r="2" spans="1:12" ht="15.75">
      <c r="A2" s="28"/>
      <c r="B2" s="57"/>
      <c r="C2" s="272" t="s">
        <v>282</v>
      </c>
      <c r="D2" s="272"/>
      <c r="E2" s="98" t="s">
        <v>325</v>
      </c>
      <c r="F2" s="29" t="s">
        <v>250</v>
      </c>
      <c r="G2" s="273" t="s">
        <v>326</v>
      </c>
      <c r="H2" s="274"/>
      <c r="I2" s="57"/>
      <c r="J2" s="57"/>
      <c r="K2" s="57"/>
      <c r="L2" s="60"/>
    </row>
    <row r="3" spans="1:11" ht="23.25">
      <c r="A3" s="275" t="s">
        <v>59</v>
      </c>
      <c r="B3" s="275"/>
      <c r="C3" s="275"/>
      <c r="D3" s="275"/>
      <c r="E3" s="275"/>
      <c r="F3" s="275"/>
      <c r="G3" s="275"/>
      <c r="H3" s="275"/>
      <c r="I3" s="63" t="s">
        <v>305</v>
      </c>
      <c r="J3" s="64" t="s">
        <v>150</v>
      </c>
      <c r="K3" s="64" t="s">
        <v>151</v>
      </c>
    </row>
    <row r="4" spans="1:11" ht="12.75">
      <c r="A4" s="276">
        <v>1</v>
      </c>
      <c r="B4" s="276"/>
      <c r="C4" s="276"/>
      <c r="D4" s="276"/>
      <c r="E4" s="276"/>
      <c r="F4" s="276"/>
      <c r="G4" s="276"/>
      <c r="H4" s="276"/>
      <c r="I4" s="66">
        <v>2</v>
      </c>
      <c r="J4" s="65" t="s">
        <v>283</v>
      </c>
      <c r="K4" s="65" t="s">
        <v>284</v>
      </c>
    </row>
    <row r="5" spans="1:11" ht="12.75">
      <c r="A5" s="277" t="s">
        <v>285</v>
      </c>
      <c r="B5" s="278"/>
      <c r="C5" s="278"/>
      <c r="D5" s="278"/>
      <c r="E5" s="278"/>
      <c r="F5" s="278"/>
      <c r="G5" s="278"/>
      <c r="H5" s="278"/>
      <c r="I5" s="30">
        <v>1</v>
      </c>
      <c r="J5" s="92">
        <v>55566600</v>
      </c>
      <c r="K5" s="7">
        <v>55566600</v>
      </c>
    </row>
    <row r="6" spans="1:11" ht="12.75">
      <c r="A6" s="277" t="s">
        <v>286</v>
      </c>
      <c r="B6" s="278"/>
      <c r="C6" s="278"/>
      <c r="D6" s="278"/>
      <c r="E6" s="278"/>
      <c r="F6" s="278"/>
      <c r="G6" s="278"/>
      <c r="H6" s="278"/>
      <c r="I6" s="30">
        <v>2</v>
      </c>
      <c r="J6" s="93">
        <v>7824089</v>
      </c>
      <c r="K6" s="7">
        <v>7824089</v>
      </c>
    </row>
    <row r="7" spans="1:11" ht="12.75">
      <c r="A7" s="277" t="s">
        <v>287</v>
      </c>
      <c r="B7" s="278"/>
      <c r="C7" s="278"/>
      <c r="D7" s="278"/>
      <c r="E7" s="278"/>
      <c r="F7" s="278"/>
      <c r="G7" s="278"/>
      <c r="H7" s="278"/>
      <c r="I7" s="30">
        <v>3</v>
      </c>
      <c r="J7" s="93">
        <v>6492226</v>
      </c>
      <c r="K7" s="7">
        <v>6473560.496982494</v>
      </c>
    </row>
    <row r="8" spans="1:11" ht="12.75">
      <c r="A8" s="277" t="s">
        <v>288</v>
      </c>
      <c r="B8" s="278"/>
      <c r="C8" s="278"/>
      <c r="D8" s="278"/>
      <c r="E8" s="278"/>
      <c r="F8" s="278"/>
      <c r="G8" s="278"/>
      <c r="H8" s="278"/>
      <c r="I8" s="30">
        <v>4</v>
      </c>
      <c r="J8" s="93">
        <v>14418842</v>
      </c>
      <c r="K8" s="31">
        <v>20363057.73147779</v>
      </c>
    </row>
    <row r="9" spans="1:11" ht="12.75">
      <c r="A9" s="277" t="s">
        <v>289</v>
      </c>
      <c r="B9" s="278"/>
      <c r="C9" s="278"/>
      <c r="D9" s="278"/>
      <c r="E9" s="278"/>
      <c r="F9" s="278"/>
      <c r="G9" s="278"/>
      <c r="H9" s="278"/>
      <c r="I9" s="30">
        <v>5</v>
      </c>
      <c r="J9" s="93">
        <v>6014115</v>
      </c>
      <c r="K9" s="31">
        <v>5258305.872591188</v>
      </c>
    </row>
    <row r="10" spans="1:11" ht="12.75">
      <c r="A10" s="277" t="s">
        <v>290</v>
      </c>
      <c r="B10" s="278"/>
      <c r="C10" s="278"/>
      <c r="D10" s="278"/>
      <c r="E10" s="278"/>
      <c r="F10" s="278"/>
      <c r="G10" s="278"/>
      <c r="H10" s="278"/>
      <c r="I10" s="30">
        <v>6</v>
      </c>
      <c r="J10" s="93">
        <v>0</v>
      </c>
      <c r="K10" s="31"/>
    </row>
    <row r="11" spans="1:11" ht="12.75">
      <c r="A11" s="277" t="s">
        <v>291</v>
      </c>
      <c r="B11" s="278"/>
      <c r="C11" s="278"/>
      <c r="D11" s="278"/>
      <c r="E11" s="278"/>
      <c r="F11" s="278"/>
      <c r="G11" s="278"/>
      <c r="H11" s="278"/>
      <c r="I11" s="30">
        <v>7</v>
      </c>
      <c r="J11" s="93">
        <v>0</v>
      </c>
      <c r="K11" s="31"/>
    </row>
    <row r="12" spans="1:11" ht="12.75">
      <c r="A12" s="277" t="s">
        <v>292</v>
      </c>
      <c r="B12" s="278"/>
      <c r="C12" s="278"/>
      <c r="D12" s="278"/>
      <c r="E12" s="278"/>
      <c r="F12" s="278"/>
      <c r="G12" s="278"/>
      <c r="H12" s="278"/>
      <c r="I12" s="30">
        <v>8</v>
      </c>
      <c r="J12" s="93">
        <v>0</v>
      </c>
      <c r="K12" s="31"/>
    </row>
    <row r="13" spans="1:11" ht="12.75">
      <c r="A13" s="277" t="s">
        <v>293</v>
      </c>
      <c r="B13" s="278"/>
      <c r="C13" s="278"/>
      <c r="D13" s="278"/>
      <c r="E13" s="278"/>
      <c r="F13" s="278"/>
      <c r="G13" s="278"/>
      <c r="H13" s="278"/>
      <c r="I13" s="30">
        <v>9</v>
      </c>
      <c r="J13" s="93">
        <v>0</v>
      </c>
      <c r="K13" s="31"/>
    </row>
    <row r="14" spans="1:11" ht="12.75">
      <c r="A14" s="279" t="s">
        <v>294</v>
      </c>
      <c r="B14" s="280"/>
      <c r="C14" s="280"/>
      <c r="D14" s="280"/>
      <c r="E14" s="280"/>
      <c r="F14" s="280"/>
      <c r="G14" s="280"/>
      <c r="H14" s="280"/>
      <c r="I14" s="30">
        <v>10</v>
      </c>
      <c r="J14" s="94">
        <f>SUM(J5:J13)</f>
        <v>90315872</v>
      </c>
      <c r="K14" s="61">
        <f>SUM(K5:K13)</f>
        <v>95485613.10105146</v>
      </c>
    </row>
    <row r="15" spans="1:11" ht="12.75">
      <c r="A15" s="277" t="s">
        <v>295</v>
      </c>
      <c r="B15" s="278"/>
      <c r="C15" s="278"/>
      <c r="D15" s="278"/>
      <c r="E15" s="278"/>
      <c r="F15" s="278"/>
      <c r="G15" s="278"/>
      <c r="H15" s="278"/>
      <c r="I15" s="30">
        <v>11</v>
      </c>
      <c r="J15" s="93">
        <v>1977</v>
      </c>
      <c r="K15" s="31">
        <v>-18664.694456493507</v>
      </c>
    </row>
    <row r="16" spans="1:11" ht="12.75">
      <c r="A16" s="277" t="s">
        <v>296</v>
      </c>
      <c r="B16" s="278"/>
      <c r="C16" s="278"/>
      <c r="D16" s="278"/>
      <c r="E16" s="278"/>
      <c r="F16" s="278"/>
      <c r="G16" s="278"/>
      <c r="H16" s="278"/>
      <c r="I16" s="30">
        <v>12</v>
      </c>
      <c r="J16" s="93">
        <v>0</v>
      </c>
      <c r="K16" s="31">
        <v>0</v>
      </c>
    </row>
    <row r="17" spans="1:11" ht="12.75">
      <c r="A17" s="277" t="s">
        <v>297</v>
      </c>
      <c r="B17" s="278"/>
      <c r="C17" s="278"/>
      <c r="D17" s="278"/>
      <c r="E17" s="278"/>
      <c r="F17" s="278"/>
      <c r="G17" s="278"/>
      <c r="H17" s="278"/>
      <c r="I17" s="30">
        <v>13</v>
      </c>
      <c r="J17" s="93">
        <v>0</v>
      </c>
      <c r="K17" s="31">
        <v>0</v>
      </c>
    </row>
    <row r="18" spans="1:11" ht="12.75">
      <c r="A18" s="277" t="s">
        <v>298</v>
      </c>
      <c r="B18" s="278"/>
      <c r="C18" s="278"/>
      <c r="D18" s="278"/>
      <c r="E18" s="278"/>
      <c r="F18" s="278"/>
      <c r="G18" s="278"/>
      <c r="H18" s="278"/>
      <c r="I18" s="30">
        <v>14</v>
      </c>
      <c r="J18" s="93">
        <v>0</v>
      </c>
      <c r="K18" s="31">
        <v>0</v>
      </c>
    </row>
    <row r="19" spans="1:11" ht="12.75">
      <c r="A19" s="277" t="s">
        <v>299</v>
      </c>
      <c r="B19" s="278"/>
      <c r="C19" s="278"/>
      <c r="D19" s="278"/>
      <c r="E19" s="278"/>
      <c r="F19" s="278"/>
      <c r="G19" s="278"/>
      <c r="H19" s="278"/>
      <c r="I19" s="30">
        <v>15</v>
      </c>
      <c r="J19" s="93">
        <v>0</v>
      </c>
      <c r="K19" s="31">
        <v>0</v>
      </c>
    </row>
    <row r="20" spans="1:11" ht="12.75">
      <c r="A20" s="277" t="s">
        <v>300</v>
      </c>
      <c r="B20" s="278"/>
      <c r="C20" s="278"/>
      <c r="D20" s="278"/>
      <c r="E20" s="278"/>
      <c r="F20" s="278"/>
      <c r="G20" s="278"/>
      <c r="H20" s="278"/>
      <c r="I20" s="30">
        <v>16</v>
      </c>
      <c r="J20" s="93">
        <v>0</v>
      </c>
      <c r="K20" s="31">
        <v>0</v>
      </c>
    </row>
    <row r="21" spans="1:11" ht="12.75">
      <c r="A21" s="279" t="s">
        <v>301</v>
      </c>
      <c r="B21" s="280"/>
      <c r="C21" s="280"/>
      <c r="D21" s="280"/>
      <c r="E21" s="280"/>
      <c r="F21" s="280"/>
      <c r="G21" s="280"/>
      <c r="H21" s="280"/>
      <c r="I21" s="30">
        <v>17</v>
      </c>
      <c r="J21" s="95">
        <f>SUM(J15:J20)</f>
        <v>1977</v>
      </c>
      <c r="K21" s="62">
        <f>SUM(K15:K20)</f>
        <v>-18664.694456493507</v>
      </c>
    </row>
    <row r="22" spans="1:11" ht="12.75">
      <c r="A22" s="289"/>
      <c r="B22" s="290"/>
      <c r="C22" s="290"/>
      <c r="D22" s="290"/>
      <c r="E22" s="290"/>
      <c r="F22" s="290"/>
      <c r="G22" s="290"/>
      <c r="H22" s="290"/>
      <c r="I22" s="291"/>
      <c r="J22" s="291"/>
      <c r="K22" s="292"/>
    </row>
    <row r="23" spans="1:11" ht="12.75">
      <c r="A23" s="281" t="s">
        <v>302</v>
      </c>
      <c r="B23" s="282"/>
      <c r="C23" s="282"/>
      <c r="D23" s="282"/>
      <c r="E23" s="282"/>
      <c r="F23" s="282"/>
      <c r="G23" s="282"/>
      <c r="H23" s="282"/>
      <c r="I23" s="32">
        <v>18</v>
      </c>
      <c r="J23" s="92">
        <v>90304996</v>
      </c>
      <c r="K23" s="61">
        <v>95485613.10105146</v>
      </c>
    </row>
    <row r="24" spans="1:11" ht="17.25" customHeight="1">
      <c r="A24" s="283" t="s">
        <v>303</v>
      </c>
      <c r="B24" s="284"/>
      <c r="C24" s="284"/>
      <c r="D24" s="284"/>
      <c r="E24" s="284"/>
      <c r="F24" s="284"/>
      <c r="G24" s="284"/>
      <c r="H24" s="284"/>
      <c r="I24" s="33">
        <v>19</v>
      </c>
      <c r="J24" s="95">
        <v>10876</v>
      </c>
      <c r="K24" s="62">
        <v>0</v>
      </c>
    </row>
    <row r="25" spans="1:11" ht="30" customHeight="1">
      <c r="A25" s="285" t="s">
        <v>304</v>
      </c>
      <c r="B25" s="286"/>
      <c r="C25" s="286"/>
      <c r="D25" s="286"/>
      <c r="E25" s="286"/>
      <c r="F25" s="286"/>
      <c r="G25" s="286"/>
      <c r="H25" s="286"/>
      <c r="I25" s="286"/>
      <c r="J25" s="286"/>
      <c r="K25" s="286"/>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allowBlank="1" sqref="A1:I65536 J25:J65536 J22 L1:IV65536 J1:K4 K5:K65536"/>
    <dataValidation type="whole" operator="greaterThanOrEqual" allowBlank="1" showInputMessage="1" showErrorMessage="1" errorTitle="Pogrešan unos" error="Mogu se unijeti samo cjelobrojne pozitivne vrijednosti." sqref="J14 J21">
      <formula1>0</formula1>
    </dataValidation>
    <dataValidation type="whole" operator="notEqual" allowBlank="1" showInputMessage="1" showErrorMessage="1" errorTitle="Pogrešan unos" error="Mogu se unijeti samo cjelobrojne vrijednosti." sqref="J5:J13 J15:J20">
      <formula1>999999999999</formula1>
    </dataValidation>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50"/>
  <sheetViews>
    <sheetView view="pageBreakPreview" zoomScale="110" zoomScaleSheetLayoutView="110" zoomScalePageLayoutView="0" workbookViewId="0" topLeftCell="A1">
      <selection activeCell="A4" sqref="A4:J150"/>
    </sheetView>
  </sheetViews>
  <sheetFormatPr defaultColWidth="9.140625" defaultRowHeight="12.75"/>
  <sheetData>
    <row r="1" spans="1:10" ht="12.75">
      <c r="A1" s="27"/>
      <c r="B1" s="27"/>
      <c r="C1" s="27"/>
      <c r="D1" s="27"/>
      <c r="E1" s="27"/>
      <c r="F1" s="27"/>
      <c r="G1" s="27"/>
      <c r="H1" s="27"/>
      <c r="I1" s="27"/>
      <c r="J1" s="27"/>
    </row>
    <row r="2" spans="1:10" ht="15.75">
      <c r="A2" s="293" t="s">
        <v>280</v>
      </c>
      <c r="B2" s="293"/>
      <c r="C2" s="293"/>
      <c r="D2" s="293"/>
      <c r="E2" s="293"/>
      <c r="F2" s="293"/>
      <c r="G2" s="293"/>
      <c r="H2" s="293"/>
      <c r="I2" s="293"/>
      <c r="J2" s="293"/>
    </row>
    <row r="3" spans="1:10" ht="12.75">
      <c r="A3" s="27"/>
      <c r="B3" s="27"/>
      <c r="C3" s="27"/>
      <c r="D3" s="27"/>
      <c r="E3" s="27"/>
      <c r="F3" s="27"/>
      <c r="G3" s="27"/>
      <c r="H3" s="27"/>
      <c r="I3" s="27"/>
      <c r="J3" s="27"/>
    </row>
    <row r="4" spans="1:10" ht="12.75" customHeight="1">
      <c r="A4" s="294" t="s">
        <v>351</v>
      </c>
      <c r="B4" s="294"/>
      <c r="C4" s="294"/>
      <c r="D4" s="294"/>
      <c r="E4" s="294"/>
      <c r="F4" s="294"/>
      <c r="G4" s="294"/>
      <c r="H4" s="294"/>
      <c r="I4" s="294"/>
      <c r="J4" s="294"/>
    </row>
    <row r="5" spans="1:10" ht="12.75" customHeight="1">
      <c r="A5" s="294"/>
      <c r="B5" s="294"/>
      <c r="C5" s="294"/>
      <c r="D5" s="294"/>
      <c r="E5" s="294"/>
      <c r="F5" s="294"/>
      <c r="G5" s="294"/>
      <c r="H5" s="294"/>
      <c r="I5" s="294"/>
      <c r="J5" s="294"/>
    </row>
    <row r="6" spans="1:10" ht="12.75" customHeight="1">
      <c r="A6" s="294"/>
      <c r="B6" s="294"/>
      <c r="C6" s="294"/>
      <c r="D6" s="294"/>
      <c r="E6" s="294"/>
      <c r="F6" s="294"/>
      <c r="G6" s="294"/>
      <c r="H6" s="294"/>
      <c r="I6" s="294"/>
      <c r="J6" s="294"/>
    </row>
    <row r="7" spans="1:10" ht="12.75" customHeight="1">
      <c r="A7" s="294"/>
      <c r="B7" s="294"/>
      <c r="C7" s="294"/>
      <c r="D7" s="294"/>
      <c r="E7" s="294"/>
      <c r="F7" s="294"/>
      <c r="G7" s="294"/>
      <c r="H7" s="294"/>
      <c r="I7" s="294"/>
      <c r="J7" s="294"/>
    </row>
    <row r="8" spans="1:10" ht="12.75" customHeight="1">
      <c r="A8" s="294"/>
      <c r="B8" s="294"/>
      <c r="C8" s="294"/>
      <c r="D8" s="294"/>
      <c r="E8" s="294"/>
      <c r="F8" s="294"/>
      <c r="G8" s="294"/>
      <c r="H8" s="294"/>
      <c r="I8" s="294"/>
      <c r="J8" s="294"/>
    </row>
    <row r="9" spans="1:10" ht="12.75" customHeight="1">
      <c r="A9" s="294"/>
      <c r="B9" s="294"/>
      <c r="C9" s="294"/>
      <c r="D9" s="294"/>
      <c r="E9" s="294"/>
      <c r="F9" s="294"/>
      <c r="G9" s="294"/>
      <c r="H9" s="294"/>
      <c r="I9" s="294"/>
      <c r="J9" s="294"/>
    </row>
    <row r="10" spans="1:10" ht="12.75" customHeight="1">
      <c r="A10" s="294"/>
      <c r="B10" s="294"/>
      <c r="C10" s="294"/>
      <c r="D10" s="294"/>
      <c r="E10" s="294"/>
      <c r="F10" s="294"/>
      <c r="G10" s="294"/>
      <c r="H10" s="294"/>
      <c r="I10" s="294"/>
      <c r="J10" s="294"/>
    </row>
    <row r="11" spans="1:10" ht="12.75">
      <c r="A11" s="294"/>
      <c r="B11" s="294"/>
      <c r="C11" s="294"/>
      <c r="D11" s="294"/>
      <c r="E11" s="294"/>
      <c r="F11" s="294"/>
      <c r="G11" s="294"/>
      <c r="H11" s="294"/>
      <c r="I11" s="294"/>
      <c r="J11" s="294"/>
    </row>
    <row r="12" spans="1:10" ht="12.75">
      <c r="A12" s="294"/>
      <c r="B12" s="294"/>
      <c r="C12" s="294"/>
      <c r="D12" s="294"/>
      <c r="E12" s="294"/>
      <c r="F12" s="294"/>
      <c r="G12" s="294"/>
      <c r="H12" s="294"/>
      <c r="I12" s="294"/>
      <c r="J12" s="294"/>
    </row>
    <row r="13" spans="1:10" ht="12.75">
      <c r="A13" s="294"/>
      <c r="B13" s="294"/>
      <c r="C13" s="294"/>
      <c r="D13" s="294"/>
      <c r="E13" s="294"/>
      <c r="F13" s="294"/>
      <c r="G13" s="294"/>
      <c r="H13" s="294"/>
      <c r="I13" s="294"/>
      <c r="J13" s="294"/>
    </row>
    <row r="14" spans="1:10" ht="12.75">
      <c r="A14" s="294"/>
      <c r="B14" s="294"/>
      <c r="C14" s="294"/>
      <c r="D14" s="294"/>
      <c r="E14" s="294"/>
      <c r="F14" s="294"/>
      <c r="G14" s="294"/>
      <c r="H14" s="294"/>
      <c r="I14" s="294"/>
      <c r="J14" s="294"/>
    </row>
    <row r="15" spans="1:10" ht="12.75">
      <c r="A15" s="294"/>
      <c r="B15" s="294"/>
      <c r="C15" s="294"/>
      <c r="D15" s="294"/>
      <c r="E15" s="294"/>
      <c r="F15" s="294"/>
      <c r="G15" s="294"/>
      <c r="H15" s="294"/>
      <c r="I15" s="294"/>
      <c r="J15" s="294"/>
    </row>
    <row r="16" spans="1:10" ht="12.75">
      <c r="A16" s="294"/>
      <c r="B16" s="294"/>
      <c r="C16" s="294"/>
      <c r="D16" s="294"/>
      <c r="E16" s="294"/>
      <c r="F16" s="294"/>
      <c r="G16" s="294"/>
      <c r="H16" s="294"/>
      <c r="I16" s="294"/>
      <c r="J16" s="294"/>
    </row>
    <row r="17" spans="1:10" ht="12.75">
      <c r="A17" s="294"/>
      <c r="B17" s="294"/>
      <c r="C17" s="294"/>
      <c r="D17" s="294"/>
      <c r="E17" s="294"/>
      <c r="F17" s="294"/>
      <c r="G17" s="294"/>
      <c r="H17" s="294"/>
      <c r="I17" s="294"/>
      <c r="J17" s="294"/>
    </row>
    <row r="18" spans="1:10" ht="12.75">
      <c r="A18" s="294"/>
      <c r="B18" s="294"/>
      <c r="C18" s="294"/>
      <c r="D18" s="294"/>
      <c r="E18" s="294"/>
      <c r="F18" s="294"/>
      <c r="G18" s="294"/>
      <c r="H18" s="294"/>
      <c r="I18" s="294"/>
      <c r="J18" s="294"/>
    </row>
    <row r="19" spans="1:10" ht="12.75">
      <c r="A19" s="294"/>
      <c r="B19" s="294"/>
      <c r="C19" s="294"/>
      <c r="D19" s="294"/>
      <c r="E19" s="294"/>
      <c r="F19" s="294"/>
      <c r="G19" s="294"/>
      <c r="H19" s="294"/>
      <c r="I19" s="294"/>
      <c r="J19" s="294"/>
    </row>
    <row r="20" spans="1:10" ht="12.75">
      <c r="A20" s="294"/>
      <c r="B20" s="294"/>
      <c r="C20" s="294"/>
      <c r="D20" s="294"/>
      <c r="E20" s="294"/>
      <c r="F20" s="294"/>
      <c r="G20" s="294"/>
      <c r="H20" s="294"/>
      <c r="I20" s="294"/>
      <c r="J20" s="294"/>
    </row>
    <row r="21" spans="1:10" ht="12.75">
      <c r="A21" s="294"/>
      <c r="B21" s="294"/>
      <c r="C21" s="294"/>
      <c r="D21" s="294"/>
      <c r="E21" s="294"/>
      <c r="F21" s="294"/>
      <c r="G21" s="294"/>
      <c r="H21" s="294"/>
      <c r="I21" s="294"/>
      <c r="J21" s="294"/>
    </row>
    <row r="22" spans="1:10" ht="12.75">
      <c r="A22" s="294"/>
      <c r="B22" s="294"/>
      <c r="C22" s="294"/>
      <c r="D22" s="294"/>
      <c r="E22" s="294"/>
      <c r="F22" s="294"/>
      <c r="G22" s="294"/>
      <c r="H22" s="294"/>
      <c r="I22" s="294"/>
      <c r="J22" s="294"/>
    </row>
    <row r="23" spans="1:10" ht="12.75">
      <c r="A23" s="294"/>
      <c r="B23" s="294"/>
      <c r="C23" s="294"/>
      <c r="D23" s="294"/>
      <c r="E23" s="294"/>
      <c r="F23" s="294"/>
      <c r="G23" s="294"/>
      <c r="H23" s="294"/>
      <c r="I23" s="294"/>
      <c r="J23" s="294"/>
    </row>
    <row r="24" spans="1:10" ht="12.75">
      <c r="A24" s="294"/>
      <c r="B24" s="294"/>
      <c r="C24" s="294"/>
      <c r="D24" s="294"/>
      <c r="E24" s="294"/>
      <c r="F24" s="294"/>
      <c r="G24" s="294"/>
      <c r="H24" s="294"/>
      <c r="I24" s="294"/>
      <c r="J24" s="294"/>
    </row>
    <row r="25" spans="1:10" ht="12.75">
      <c r="A25" s="294"/>
      <c r="B25" s="294"/>
      <c r="C25" s="294"/>
      <c r="D25" s="294"/>
      <c r="E25" s="294"/>
      <c r="F25" s="294"/>
      <c r="G25" s="294"/>
      <c r="H25" s="294"/>
      <c r="I25" s="294"/>
      <c r="J25" s="294"/>
    </row>
    <row r="26" spans="1:10" ht="15" customHeight="1">
      <c r="A26" s="294"/>
      <c r="B26" s="294"/>
      <c r="C26" s="294"/>
      <c r="D26" s="294"/>
      <c r="E26" s="294"/>
      <c r="F26" s="294"/>
      <c r="G26" s="294"/>
      <c r="H26" s="294"/>
      <c r="I26" s="294"/>
      <c r="J26" s="294"/>
    </row>
    <row r="27" spans="1:10" ht="12.75">
      <c r="A27" s="294"/>
      <c r="B27" s="294"/>
      <c r="C27" s="294"/>
      <c r="D27" s="294"/>
      <c r="E27" s="294"/>
      <c r="F27" s="294"/>
      <c r="G27" s="294"/>
      <c r="H27" s="294"/>
      <c r="I27" s="294"/>
      <c r="J27" s="294"/>
    </row>
    <row r="28" spans="1:10" ht="12.75">
      <c r="A28" s="294"/>
      <c r="B28" s="294"/>
      <c r="C28" s="294"/>
      <c r="D28" s="294"/>
      <c r="E28" s="294"/>
      <c r="F28" s="294"/>
      <c r="G28" s="294"/>
      <c r="H28" s="294"/>
      <c r="I28" s="294"/>
      <c r="J28" s="294"/>
    </row>
    <row r="29" spans="1:10" ht="12.75">
      <c r="A29" s="294"/>
      <c r="B29" s="294"/>
      <c r="C29" s="294"/>
      <c r="D29" s="294"/>
      <c r="E29" s="294"/>
      <c r="F29" s="294"/>
      <c r="G29" s="294"/>
      <c r="H29" s="294"/>
      <c r="I29" s="294"/>
      <c r="J29" s="294"/>
    </row>
    <row r="30" spans="1:10" ht="12.75">
      <c r="A30" s="294"/>
      <c r="B30" s="294"/>
      <c r="C30" s="294"/>
      <c r="D30" s="294"/>
      <c r="E30" s="294"/>
      <c r="F30" s="294"/>
      <c r="G30" s="294"/>
      <c r="H30" s="294"/>
      <c r="I30" s="294"/>
      <c r="J30" s="294"/>
    </row>
    <row r="31" spans="1:10" ht="12.75">
      <c r="A31" s="294"/>
      <c r="B31" s="294"/>
      <c r="C31" s="294"/>
      <c r="D31" s="294"/>
      <c r="E31" s="294"/>
      <c r="F31" s="294"/>
      <c r="G31" s="294"/>
      <c r="H31" s="294"/>
      <c r="I31" s="294"/>
      <c r="J31" s="294"/>
    </row>
    <row r="32" spans="1:10" ht="12.75">
      <c r="A32" s="294"/>
      <c r="B32" s="294"/>
      <c r="C32" s="294"/>
      <c r="D32" s="294"/>
      <c r="E32" s="294"/>
      <c r="F32" s="294"/>
      <c r="G32" s="294"/>
      <c r="H32" s="294"/>
      <c r="I32" s="294"/>
      <c r="J32" s="294"/>
    </row>
    <row r="33" spans="1:10" ht="12.75">
      <c r="A33" s="294"/>
      <c r="B33" s="294"/>
      <c r="C33" s="294"/>
      <c r="D33" s="294"/>
      <c r="E33" s="294"/>
      <c r="F33" s="294"/>
      <c r="G33" s="294"/>
      <c r="H33" s="294"/>
      <c r="I33" s="294"/>
      <c r="J33" s="294"/>
    </row>
    <row r="34" spans="1:10" ht="12.75">
      <c r="A34" s="294"/>
      <c r="B34" s="294"/>
      <c r="C34" s="294"/>
      <c r="D34" s="294"/>
      <c r="E34" s="294"/>
      <c r="F34" s="294"/>
      <c r="G34" s="294"/>
      <c r="H34" s="294"/>
      <c r="I34" s="294"/>
      <c r="J34" s="294"/>
    </row>
    <row r="35" spans="1:10" ht="12.75">
      <c r="A35" s="294"/>
      <c r="B35" s="294"/>
      <c r="C35" s="294"/>
      <c r="D35" s="294"/>
      <c r="E35" s="294"/>
      <c r="F35" s="294"/>
      <c r="G35" s="294"/>
      <c r="H35" s="294"/>
      <c r="I35" s="294"/>
      <c r="J35" s="294"/>
    </row>
    <row r="36" spans="1:10" ht="12.75">
      <c r="A36" s="294"/>
      <c r="B36" s="294"/>
      <c r="C36" s="294"/>
      <c r="D36" s="294"/>
      <c r="E36" s="294"/>
      <c r="F36" s="294"/>
      <c r="G36" s="294"/>
      <c r="H36" s="294"/>
      <c r="I36" s="294"/>
      <c r="J36" s="294"/>
    </row>
    <row r="37" spans="1:10" ht="12.75">
      <c r="A37" s="294"/>
      <c r="B37" s="294"/>
      <c r="C37" s="294"/>
      <c r="D37" s="294"/>
      <c r="E37" s="294"/>
      <c r="F37" s="294"/>
      <c r="G37" s="294"/>
      <c r="H37" s="294"/>
      <c r="I37" s="294"/>
      <c r="J37" s="294"/>
    </row>
    <row r="38" spans="1:10" ht="12.75">
      <c r="A38" s="294"/>
      <c r="B38" s="294"/>
      <c r="C38" s="294"/>
      <c r="D38" s="294"/>
      <c r="E38" s="294"/>
      <c r="F38" s="294"/>
      <c r="G38" s="294"/>
      <c r="H38" s="294"/>
      <c r="I38" s="294"/>
      <c r="J38" s="294"/>
    </row>
    <row r="39" spans="1:10" ht="12.75">
      <c r="A39" s="294"/>
      <c r="B39" s="294"/>
      <c r="C39" s="294"/>
      <c r="D39" s="294"/>
      <c r="E39" s="294"/>
      <c r="F39" s="294"/>
      <c r="G39" s="294"/>
      <c r="H39" s="294"/>
      <c r="I39" s="294"/>
      <c r="J39" s="294"/>
    </row>
    <row r="40" spans="1:10" ht="12.75">
      <c r="A40" s="294"/>
      <c r="B40" s="294"/>
      <c r="C40" s="294"/>
      <c r="D40" s="294"/>
      <c r="E40" s="294"/>
      <c r="F40" s="294"/>
      <c r="G40" s="294"/>
      <c r="H40" s="294"/>
      <c r="I40" s="294"/>
      <c r="J40" s="294"/>
    </row>
    <row r="41" spans="1:10" ht="12.75">
      <c r="A41" s="294"/>
      <c r="B41" s="294"/>
      <c r="C41" s="294"/>
      <c r="D41" s="294"/>
      <c r="E41" s="294"/>
      <c r="F41" s="294"/>
      <c r="G41" s="294"/>
      <c r="H41" s="294"/>
      <c r="I41" s="294"/>
      <c r="J41" s="294"/>
    </row>
    <row r="42" spans="1:10" ht="12.75">
      <c r="A42" s="294"/>
      <c r="B42" s="294"/>
      <c r="C42" s="294"/>
      <c r="D42" s="294"/>
      <c r="E42" s="294"/>
      <c r="F42" s="294"/>
      <c r="G42" s="294"/>
      <c r="H42" s="294"/>
      <c r="I42" s="294"/>
      <c r="J42" s="294"/>
    </row>
    <row r="43" spans="1:10" ht="12.75">
      <c r="A43" s="294"/>
      <c r="B43" s="294"/>
      <c r="C43" s="294"/>
      <c r="D43" s="294"/>
      <c r="E43" s="294"/>
      <c r="F43" s="294"/>
      <c r="G43" s="294"/>
      <c r="H43" s="294"/>
      <c r="I43" s="294"/>
      <c r="J43" s="294"/>
    </row>
    <row r="44" spans="1:10" ht="12.75">
      <c r="A44" s="294"/>
      <c r="B44" s="294"/>
      <c r="C44" s="294"/>
      <c r="D44" s="294"/>
      <c r="E44" s="294"/>
      <c r="F44" s="294"/>
      <c r="G44" s="294"/>
      <c r="H44" s="294"/>
      <c r="I44" s="294"/>
      <c r="J44" s="294"/>
    </row>
    <row r="45" spans="1:10" ht="12.75">
      <c r="A45" s="294"/>
      <c r="B45" s="294"/>
      <c r="C45" s="294"/>
      <c r="D45" s="294"/>
      <c r="E45" s="294"/>
      <c r="F45" s="294"/>
      <c r="G45" s="294"/>
      <c r="H45" s="294"/>
      <c r="I45" s="294"/>
      <c r="J45" s="294"/>
    </row>
    <row r="46" spans="1:10" ht="12.75">
      <c r="A46" s="294"/>
      <c r="B46" s="294"/>
      <c r="C46" s="294"/>
      <c r="D46" s="294"/>
      <c r="E46" s="294"/>
      <c r="F46" s="294"/>
      <c r="G46" s="294"/>
      <c r="H46" s="294"/>
      <c r="I46" s="294"/>
      <c r="J46" s="294"/>
    </row>
    <row r="47" spans="1:10" ht="12.75">
      <c r="A47" s="294"/>
      <c r="B47" s="294"/>
      <c r="C47" s="294"/>
      <c r="D47" s="294"/>
      <c r="E47" s="294"/>
      <c r="F47" s="294"/>
      <c r="G47" s="294"/>
      <c r="H47" s="294"/>
      <c r="I47" s="294"/>
      <c r="J47" s="294"/>
    </row>
    <row r="48" spans="1:10" ht="12.75">
      <c r="A48" s="294"/>
      <c r="B48" s="294"/>
      <c r="C48" s="294"/>
      <c r="D48" s="294"/>
      <c r="E48" s="294"/>
      <c r="F48" s="294"/>
      <c r="G48" s="294"/>
      <c r="H48" s="294"/>
      <c r="I48" s="294"/>
      <c r="J48" s="294"/>
    </row>
    <row r="49" spans="1:10" ht="12.75">
      <c r="A49" s="294"/>
      <c r="B49" s="294"/>
      <c r="C49" s="294"/>
      <c r="D49" s="294"/>
      <c r="E49" s="294"/>
      <c r="F49" s="294"/>
      <c r="G49" s="294"/>
      <c r="H49" s="294"/>
      <c r="I49" s="294"/>
      <c r="J49" s="294"/>
    </row>
    <row r="50" spans="1:10" ht="12.75">
      <c r="A50" s="294"/>
      <c r="B50" s="294"/>
      <c r="C50" s="294"/>
      <c r="D50" s="294"/>
      <c r="E50" s="294"/>
      <c r="F50" s="294"/>
      <c r="G50" s="294"/>
      <c r="H50" s="294"/>
      <c r="I50" s="294"/>
      <c r="J50" s="294"/>
    </row>
    <row r="51" spans="1:10" ht="12.75">
      <c r="A51" s="294"/>
      <c r="B51" s="294"/>
      <c r="C51" s="294"/>
      <c r="D51" s="294"/>
      <c r="E51" s="294"/>
      <c r="F51" s="294"/>
      <c r="G51" s="294"/>
      <c r="H51" s="294"/>
      <c r="I51" s="294"/>
      <c r="J51" s="294"/>
    </row>
    <row r="52" spans="1:10" ht="12.75">
      <c r="A52" s="294"/>
      <c r="B52" s="294"/>
      <c r="C52" s="294"/>
      <c r="D52" s="294"/>
      <c r="E52" s="294"/>
      <c r="F52" s="294"/>
      <c r="G52" s="294"/>
      <c r="H52" s="294"/>
      <c r="I52" s="294"/>
      <c r="J52" s="294"/>
    </row>
    <row r="53" spans="1:10" ht="12.75">
      <c r="A53" s="294"/>
      <c r="B53" s="294"/>
      <c r="C53" s="294"/>
      <c r="D53" s="294"/>
      <c r="E53" s="294"/>
      <c r="F53" s="294"/>
      <c r="G53" s="294"/>
      <c r="H53" s="294"/>
      <c r="I53" s="294"/>
      <c r="J53" s="294"/>
    </row>
    <row r="54" spans="1:10" ht="12.75">
      <c r="A54" s="294"/>
      <c r="B54" s="294"/>
      <c r="C54" s="294"/>
      <c r="D54" s="294"/>
      <c r="E54" s="294"/>
      <c r="F54" s="294"/>
      <c r="G54" s="294"/>
      <c r="H54" s="294"/>
      <c r="I54" s="294"/>
      <c r="J54" s="294"/>
    </row>
    <row r="55" spans="1:10" ht="12.75">
      <c r="A55" s="294"/>
      <c r="B55" s="294"/>
      <c r="C55" s="294"/>
      <c r="D55" s="294"/>
      <c r="E55" s="294"/>
      <c r="F55" s="294"/>
      <c r="G55" s="294"/>
      <c r="H55" s="294"/>
      <c r="I55" s="294"/>
      <c r="J55" s="294"/>
    </row>
    <row r="56" spans="1:10" ht="12.75">
      <c r="A56" s="294"/>
      <c r="B56" s="294"/>
      <c r="C56" s="294"/>
      <c r="D56" s="294"/>
      <c r="E56" s="294"/>
      <c r="F56" s="294"/>
      <c r="G56" s="294"/>
      <c r="H56" s="294"/>
      <c r="I56" s="294"/>
      <c r="J56" s="294"/>
    </row>
    <row r="57" spans="1:10" ht="12.75">
      <c r="A57" s="294"/>
      <c r="B57" s="294"/>
      <c r="C57" s="294"/>
      <c r="D57" s="294"/>
      <c r="E57" s="294"/>
      <c r="F57" s="294"/>
      <c r="G57" s="294"/>
      <c r="H57" s="294"/>
      <c r="I57" s="294"/>
      <c r="J57" s="294"/>
    </row>
    <row r="58" spans="1:10" ht="12.75">
      <c r="A58" s="294"/>
      <c r="B58" s="294"/>
      <c r="C58" s="294"/>
      <c r="D58" s="294"/>
      <c r="E58" s="294"/>
      <c r="F58" s="294"/>
      <c r="G58" s="294"/>
      <c r="H58" s="294"/>
      <c r="I58" s="294"/>
      <c r="J58" s="294"/>
    </row>
    <row r="59" spans="1:10" ht="12.75">
      <c r="A59" s="294"/>
      <c r="B59" s="294"/>
      <c r="C59" s="294"/>
      <c r="D59" s="294"/>
      <c r="E59" s="294"/>
      <c r="F59" s="294"/>
      <c r="G59" s="294"/>
      <c r="H59" s="294"/>
      <c r="I59" s="294"/>
      <c r="J59" s="294"/>
    </row>
    <row r="60" spans="1:10" ht="12.75">
      <c r="A60" s="294"/>
      <c r="B60" s="294"/>
      <c r="C60" s="294"/>
      <c r="D60" s="294"/>
      <c r="E60" s="294"/>
      <c r="F60" s="294"/>
      <c r="G60" s="294"/>
      <c r="H60" s="294"/>
      <c r="I60" s="294"/>
      <c r="J60" s="294"/>
    </row>
    <row r="61" spans="1:10" ht="12.75">
      <c r="A61" s="294"/>
      <c r="B61" s="294"/>
      <c r="C61" s="294"/>
      <c r="D61" s="294"/>
      <c r="E61" s="294"/>
      <c r="F61" s="294"/>
      <c r="G61" s="294"/>
      <c r="H61" s="294"/>
      <c r="I61" s="294"/>
      <c r="J61" s="294"/>
    </row>
    <row r="62" spans="1:10" ht="12.75">
      <c r="A62" s="294"/>
      <c r="B62" s="294"/>
      <c r="C62" s="294"/>
      <c r="D62" s="294"/>
      <c r="E62" s="294"/>
      <c r="F62" s="294"/>
      <c r="G62" s="294"/>
      <c r="H62" s="294"/>
      <c r="I62" s="294"/>
      <c r="J62" s="294"/>
    </row>
    <row r="63" spans="1:10" ht="12.75">
      <c r="A63" s="294"/>
      <c r="B63" s="294"/>
      <c r="C63" s="294"/>
      <c r="D63" s="294"/>
      <c r="E63" s="294"/>
      <c r="F63" s="294"/>
      <c r="G63" s="294"/>
      <c r="H63" s="294"/>
      <c r="I63" s="294"/>
      <c r="J63" s="294"/>
    </row>
    <row r="64" spans="1:10" ht="12.75">
      <c r="A64" s="294"/>
      <c r="B64" s="294"/>
      <c r="C64" s="294"/>
      <c r="D64" s="294"/>
      <c r="E64" s="294"/>
      <c r="F64" s="294"/>
      <c r="G64" s="294"/>
      <c r="H64" s="294"/>
      <c r="I64" s="294"/>
      <c r="J64" s="294"/>
    </row>
    <row r="65" spans="1:10" ht="12.75">
      <c r="A65" s="294"/>
      <c r="B65" s="294"/>
      <c r="C65" s="294"/>
      <c r="D65" s="294"/>
      <c r="E65" s="294"/>
      <c r="F65" s="294"/>
      <c r="G65" s="294"/>
      <c r="H65" s="294"/>
      <c r="I65" s="294"/>
      <c r="J65" s="294"/>
    </row>
    <row r="66" spans="1:10" ht="12.75">
      <c r="A66" s="294"/>
      <c r="B66" s="294"/>
      <c r="C66" s="294"/>
      <c r="D66" s="294"/>
      <c r="E66" s="294"/>
      <c r="F66" s="294"/>
      <c r="G66" s="294"/>
      <c r="H66" s="294"/>
      <c r="I66" s="294"/>
      <c r="J66" s="294"/>
    </row>
    <row r="67" spans="1:10" ht="12.75">
      <c r="A67" s="294"/>
      <c r="B67" s="294"/>
      <c r="C67" s="294"/>
      <c r="D67" s="294"/>
      <c r="E67" s="294"/>
      <c r="F67" s="294"/>
      <c r="G67" s="294"/>
      <c r="H67" s="294"/>
      <c r="I67" s="294"/>
      <c r="J67" s="294"/>
    </row>
    <row r="68" spans="1:10" ht="12.75">
      <c r="A68" s="294"/>
      <c r="B68" s="294"/>
      <c r="C68" s="294"/>
      <c r="D68" s="294"/>
      <c r="E68" s="294"/>
      <c r="F68" s="294"/>
      <c r="G68" s="294"/>
      <c r="H68" s="294"/>
      <c r="I68" s="294"/>
      <c r="J68" s="294"/>
    </row>
    <row r="69" spans="1:10" ht="12.75">
      <c r="A69" s="294"/>
      <c r="B69" s="294"/>
      <c r="C69" s="294"/>
      <c r="D69" s="294"/>
      <c r="E69" s="294"/>
      <c r="F69" s="294"/>
      <c r="G69" s="294"/>
      <c r="H69" s="294"/>
      <c r="I69" s="294"/>
      <c r="J69" s="294"/>
    </row>
    <row r="70" spans="1:10" ht="12.75">
      <c r="A70" s="294"/>
      <c r="B70" s="294"/>
      <c r="C70" s="294"/>
      <c r="D70" s="294"/>
      <c r="E70" s="294"/>
      <c r="F70" s="294"/>
      <c r="G70" s="294"/>
      <c r="H70" s="294"/>
      <c r="I70" s="294"/>
      <c r="J70" s="294"/>
    </row>
    <row r="71" spans="1:10" ht="12.75">
      <c r="A71" s="294"/>
      <c r="B71" s="294"/>
      <c r="C71" s="294"/>
      <c r="D71" s="294"/>
      <c r="E71" s="294"/>
      <c r="F71" s="294"/>
      <c r="G71" s="294"/>
      <c r="H71" s="294"/>
      <c r="I71" s="294"/>
      <c r="J71" s="294"/>
    </row>
    <row r="72" spans="1:10" ht="12.75">
      <c r="A72" s="294"/>
      <c r="B72" s="294"/>
      <c r="C72" s="294"/>
      <c r="D72" s="294"/>
      <c r="E72" s="294"/>
      <c r="F72" s="294"/>
      <c r="G72" s="294"/>
      <c r="H72" s="294"/>
      <c r="I72" s="294"/>
      <c r="J72" s="294"/>
    </row>
    <row r="73" spans="1:10" ht="12.75">
      <c r="A73" s="294"/>
      <c r="B73" s="294"/>
      <c r="C73" s="294"/>
      <c r="D73" s="294"/>
      <c r="E73" s="294"/>
      <c r="F73" s="294"/>
      <c r="G73" s="294"/>
      <c r="H73" s="294"/>
      <c r="I73" s="294"/>
      <c r="J73" s="294"/>
    </row>
    <row r="74" spans="1:10" ht="12.75">
      <c r="A74" s="294"/>
      <c r="B74" s="294"/>
      <c r="C74" s="294"/>
      <c r="D74" s="294"/>
      <c r="E74" s="294"/>
      <c r="F74" s="294"/>
      <c r="G74" s="294"/>
      <c r="H74" s="294"/>
      <c r="I74" s="294"/>
      <c r="J74" s="294"/>
    </row>
    <row r="75" spans="1:10" ht="12.75">
      <c r="A75" s="294"/>
      <c r="B75" s="294"/>
      <c r="C75" s="294"/>
      <c r="D75" s="294"/>
      <c r="E75" s="294"/>
      <c r="F75" s="294"/>
      <c r="G75" s="294"/>
      <c r="H75" s="294"/>
      <c r="I75" s="294"/>
      <c r="J75" s="294"/>
    </row>
    <row r="76" spans="1:10" ht="12.75">
      <c r="A76" s="294"/>
      <c r="B76" s="294"/>
      <c r="C76" s="294"/>
      <c r="D76" s="294"/>
      <c r="E76" s="294"/>
      <c r="F76" s="294"/>
      <c r="G76" s="294"/>
      <c r="H76" s="294"/>
      <c r="I76" s="294"/>
      <c r="J76" s="294"/>
    </row>
    <row r="77" spans="1:10" ht="12.75">
      <c r="A77" s="294"/>
      <c r="B77" s="294"/>
      <c r="C77" s="294"/>
      <c r="D77" s="294"/>
      <c r="E77" s="294"/>
      <c r="F77" s="294"/>
      <c r="G77" s="294"/>
      <c r="H77" s="294"/>
      <c r="I77" s="294"/>
      <c r="J77" s="294"/>
    </row>
    <row r="78" spans="1:10" ht="12.75">
      <c r="A78" s="294"/>
      <c r="B78" s="294"/>
      <c r="C78" s="294"/>
      <c r="D78" s="294"/>
      <c r="E78" s="294"/>
      <c r="F78" s="294"/>
      <c r="G78" s="294"/>
      <c r="H78" s="294"/>
      <c r="I78" s="294"/>
      <c r="J78" s="294"/>
    </row>
    <row r="79" spans="1:10" ht="12.75">
      <c r="A79" s="294"/>
      <c r="B79" s="294"/>
      <c r="C79" s="294"/>
      <c r="D79" s="294"/>
      <c r="E79" s="294"/>
      <c r="F79" s="294"/>
      <c r="G79" s="294"/>
      <c r="H79" s="294"/>
      <c r="I79" s="294"/>
      <c r="J79" s="294"/>
    </row>
    <row r="80" spans="1:10" ht="12.75">
      <c r="A80" s="294"/>
      <c r="B80" s="294"/>
      <c r="C80" s="294"/>
      <c r="D80" s="294"/>
      <c r="E80" s="294"/>
      <c r="F80" s="294"/>
      <c r="G80" s="294"/>
      <c r="H80" s="294"/>
      <c r="I80" s="294"/>
      <c r="J80" s="294"/>
    </row>
    <row r="81" spans="1:10" ht="12.75">
      <c r="A81" s="294"/>
      <c r="B81" s="294"/>
      <c r="C81" s="294"/>
      <c r="D81" s="294"/>
      <c r="E81" s="294"/>
      <c r="F81" s="294"/>
      <c r="G81" s="294"/>
      <c r="H81" s="294"/>
      <c r="I81" s="294"/>
      <c r="J81" s="294"/>
    </row>
    <row r="82" spans="1:10" ht="12.75">
      <c r="A82" s="294"/>
      <c r="B82" s="294"/>
      <c r="C82" s="294"/>
      <c r="D82" s="294"/>
      <c r="E82" s="294"/>
      <c r="F82" s="294"/>
      <c r="G82" s="294"/>
      <c r="H82" s="294"/>
      <c r="I82" s="294"/>
      <c r="J82" s="294"/>
    </row>
    <row r="83" spans="1:10" ht="12.75">
      <c r="A83" s="294"/>
      <c r="B83" s="294"/>
      <c r="C83" s="294"/>
      <c r="D83" s="294"/>
      <c r="E83" s="294"/>
      <c r="F83" s="294"/>
      <c r="G83" s="294"/>
      <c r="H83" s="294"/>
      <c r="I83" s="294"/>
      <c r="J83" s="294"/>
    </row>
    <row r="84" spans="1:10" ht="12.75">
      <c r="A84" s="294"/>
      <c r="B84" s="294"/>
      <c r="C84" s="294"/>
      <c r="D84" s="294"/>
      <c r="E84" s="294"/>
      <c r="F84" s="294"/>
      <c r="G84" s="294"/>
      <c r="H84" s="294"/>
      <c r="I84" s="294"/>
      <c r="J84" s="294"/>
    </row>
    <row r="85" spans="1:10" ht="12.75">
      <c r="A85" s="294"/>
      <c r="B85" s="294"/>
      <c r="C85" s="294"/>
      <c r="D85" s="294"/>
      <c r="E85" s="294"/>
      <c r="F85" s="294"/>
      <c r="G85" s="294"/>
      <c r="H85" s="294"/>
      <c r="I85" s="294"/>
      <c r="J85" s="294"/>
    </row>
    <row r="86" spans="1:10" ht="12.75">
      <c r="A86" s="294"/>
      <c r="B86" s="294"/>
      <c r="C86" s="294"/>
      <c r="D86" s="294"/>
      <c r="E86" s="294"/>
      <c r="F86" s="294"/>
      <c r="G86" s="294"/>
      <c r="H86" s="294"/>
      <c r="I86" s="294"/>
      <c r="J86" s="294"/>
    </row>
    <row r="87" spans="1:10" ht="12.75">
      <c r="A87" s="294"/>
      <c r="B87" s="294"/>
      <c r="C87" s="294"/>
      <c r="D87" s="294"/>
      <c r="E87" s="294"/>
      <c r="F87" s="294"/>
      <c r="G87" s="294"/>
      <c r="H87" s="294"/>
      <c r="I87" s="294"/>
      <c r="J87" s="294"/>
    </row>
    <row r="88" spans="1:10" ht="12.75">
      <c r="A88" s="294"/>
      <c r="B88" s="294"/>
      <c r="C88" s="294"/>
      <c r="D88" s="294"/>
      <c r="E88" s="294"/>
      <c r="F88" s="294"/>
      <c r="G88" s="294"/>
      <c r="H88" s="294"/>
      <c r="I88" s="294"/>
      <c r="J88" s="294"/>
    </row>
    <row r="89" spans="1:10" ht="12.75">
      <c r="A89" s="294"/>
      <c r="B89" s="294"/>
      <c r="C89" s="294"/>
      <c r="D89" s="294"/>
      <c r="E89" s="294"/>
      <c r="F89" s="294"/>
      <c r="G89" s="294"/>
      <c r="H89" s="294"/>
      <c r="I89" s="294"/>
      <c r="J89" s="294"/>
    </row>
    <row r="90" spans="1:10" ht="12.75">
      <c r="A90" s="294"/>
      <c r="B90" s="294"/>
      <c r="C90" s="294"/>
      <c r="D90" s="294"/>
      <c r="E90" s="294"/>
      <c r="F90" s="294"/>
      <c r="G90" s="294"/>
      <c r="H90" s="294"/>
      <c r="I90" s="294"/>
      <c r="J90" s="294"/>
    </row>
    <row r="91" spans="1:10" ht="12.75">
      <c r="A91" s="294"/>
      <c r="B91" s="294"/>
      <c r="C91" s="294"/>
      <c r="D91" s="294"/>
      <c r="E91" s="294"/>
      <c r="F91" s="294"/>
      <c r="G91" s="294"/>
      <c r="H91" s="294"/>
      <c r="I91" s="294"/>
      <c r="J91" s="294"/>
    </row>
    <row r="92" spans="1:10" ht="12.75">
      <c r="A92" s="294"/>
      <c r="B92" s="294"/>
      <c r="C92" s="294"/>
      <c r="D92" s="294"/>
      <c r="E92" s="294"/>
      <c r="F92" s="294"/>
      <c r="G92" s="294"/>
      <c r="H92" s="294"/>
      <c r="I92" s="294"/>
      <c r="J92" s="294"/>
    </row>
    <row r="93" spans="1:10" ht="12.75">
      <c r="A93" s="294"/>
      <c r="B93" s="294"/>
      <c r="C93" s="294"/>
      <c r="D93" s="294"/>
      <c r="E93" s="294"/>
      <c r="F93" s="294"/>
      <c r="G93" s="294"/>
      <c r="H93" s="294"/>
      <c r="I93" s="294"/>
      <c r="J93" s="294"/>
    </row>
    <row r="94" spans="1:10" ht="12.75">
      <c r="A94" s="294"/>
      <c r="B94" s="294"/>
      <c r="C94" s="294"/>
      <c r="D94" s="294"/>
      <c r="E94" s="294"/>
      <c r="F94" s="294"/>
      <c r="G94" s="294"/>
      <c r="H94" s="294"/>
      <c r="I94" s="294"/>
      <c r="J94" s="294"/>
    </row>
    <row r="95" spans="1:10" ht="12.75">
      <c r="A95" s="294"/>
      <c r="B95" s="294"/>
      <c r="C95" s="294"/>
      <c r="D95" s="294"/>
      <c r="E95" s="294"/>
      <c r="F95" s="294"/>
      <c r="G95" s="294"/>
      <c r="H95" s="294"/>
      <c r="I95" s="294"/>
      <c r="J95" s="294"/>
    </row>
    <row r="96" spans="1:10" ht="12.75">
      <c r="A96" s="294"/>
      <c r="B96" s="294"/>
      <c r="C96" s="294"/>
      <c r="D96" s="294"/>
      <c r="E96" s="294"/>
      <c r="F96" s="294"/>
      <c r="G96" s="294"/>
      <c r="H96" s="294"/>
      <c r="I96" s="294"/>
      <c r="J96" s="294"/>
    </row>
    <row r="97" spans="1:10" ht="12.75">
      <c r="A97" s="294"/>
      <c r="B97" s="294"/>
      <c r="C97" s="294"/>
      <c r="D97" s="294"/>
      <c r="E97" s="294"/>
      <c r="F97" s="294"/>
      <c r="G97" s="294"/>
      <c r="H97" s="294"/>
      <c r="I97" s="294"/>
      <c r="J97" s="294"/>
    </row>
    <row r="98" spans="1:10" ht="12.75">
      <c r="A98" s="294"/>
      <c r="B98" s="294"/>
      <c r="C98" s="294"/>
      <c r="D98" s="294"/>
      <c r="E98" s="294"/>
      <c r="F98" s="294"/>
      <c r="G98" s="294"/>
      <c r="H98" s="294"/>
      <c r="I98" s="294"/>
      <c r="J98" s="294"/>
    </row>
    <row r="99" spans="1:10" ht="12.75">
      <c r="A99" s="294"/>
      <c r="B99" s="294"/>
      <c r="C99" s="294"/>
      <c r="D99" s="294"/>
      <c r="E99" s="294"/>
      <c r="F99" s="294"/>
      <c r="G99" s="294"/>
      <c r="H99" s="294"/>
      <c r="I99" s="294"/>
      <c r="J99" s="294"/>
    </row>
    <row r="100" spans="1:10" ht="12.75">
      <c r="A100" s="294"/>
      <c r="B100" s="294"/>
      <c r="C100" s="294"/>
      <c r="D100" s="294"/>
      <c r="E100" s="294"/>
      <c r="F100" s="294"/>
      <c r="G100" s="294"/>
      <c r="H100" s="294"/>
      <c r="I100" s="294"/>
      <c r="J100" s="294"/>
    </row>
    <row r="101" spans="1:10" ht="12.75">
      <c r="A101" s="294"/>
      <c r="B101" s="294"/>
      <c r="C101" s="294"/>
      <c r="D101" s="294"/>
      <c r="E101" s="294"/>
      <c r="F101" s="294"/>
      <c r="G101" s="294"/>
      <c r="H101" s="294"/>
      <c r="I101" s="294"/>
      <c r="J101" s="294"/>
    </row>
    <row r="102" spans="1:10" ht="12.75">
      <c r="A102" s="294"/>
      <c r="B102" s="294"/>
      <c r="C102" s="294"/>
      <c r="D102" s="294"/>
      <c r="E102" s="294"/>
      <c r="F102" s="294"/>
      <c r="G102" s="294"/>
      <c r="H102" s="294"/>
      <c r="I102" s="294"/>
      <c r="J102" s="294"/>
    </row>
    <row r="103" spans="1:10" ht="12.75">
      <c r="A103" s="294"/>
      <c r="B103" s="294"/>
      <c r="C103" s="294"/>
      <c r="D103" s="294"/>
      <c r="E103" s="294"/>
      <c r="F103" s="294"/>
      <c r="G103" s="294"/>
      <c r="H103" s="294"/>
      <c r="I103" s="294"/>
      <c r="J103" s="294"/>
    </row>
    <row r="104" spans="1:10" ht="12.75">
      <c r="A104" s="294"/>
      <c r="B104" s="294"/>
      <c r="C104" s="294"/>
      <c r="D104" s="294"/>
      <c r="E104" s="294"/>
      <c r="F104" s="294"/>
      <c r="G104" s="294"/>
      <c r="H104" s="294"/>
      <c r="I104" s="294"/>
      <c r="J104" s="294"/>
    </row>
    <row r="105" spans="1:10" ht="12.75">
      <c r="A105" s="294"/>
      <c r="B105" s="294"/>
      <c r="C105" s="294"/>
      <c r="D105" s="294"/>
      <c r="E105" s="294"/>
      <c r="F105" s="294"/>
      <c r="G105" s="294"/>
      <c r="H105" s="294"/>
      <c r="I105" s="294"/>
      <c r="J105" s="294"/>
    </row>
    <row r="106" spans="1:10" ht="12.75">
      <c r="A106" s="294"/>
      <c r="B106" s="294"/>
      <c r="C106" s="294"/>
      <c r="D106" s="294"/>
      <c r="E106" s="294"/>
      <c r="F106" s="294"/>
      <c r="G106" s="294"/>
      <c r="H106" s="294"/>
      <c r="I106" s="294"/>
      <c r="J106" s="294"/>
    </row>
    <row r="107" spans="1:10" ht="12.75">
      <c r="A107" s="294"/>
      <c r="B107" s="294"/>
      <c r="C107" s="294"/>
      <c r="D107" s="294"/>
      <c r="E107" s="294"/>
      <c r="F107" s="294"/>
      <c r="G107" s="294"/>
      <c r="H107" s="294"/>
      <c r="I107" s="294"/>
      <c r="J107" s="294"/>
    </row>
    <row r="108" spans="1:10" ht="12.75">
      <c r="A108" s="294"/>
      <c r="B108" s="294"/>
      <c r="C108" s="294"/>
      <c r="D108" s="294"/>
      <c r="E108" s="294"/>
      <c r="F108" s="294"/>
      <c r="G108" s="294"/>
      <c r="H108" s="294"/>
      <c r="I108" s="294"/>
      <c r="J108" s="294"/>
    </row>
    <row r="109" spans="1:10" ht="12.75">
      <c r="A109" s="294"/>
      <c r="B109" s="294"/>
      <c r="C109" s="294"/>
      <c r="D109" s="294"/>
      <c r="E109" s="294"/>
      <c r="F109" s="294"/>
      <c r="G109" s="294"/>
      <c r="H109" s="294"/>
      <c r="I109" s="294"/>
      <c r="J109" s="294"/>
    </row>
    <row r="110" spans="1:10" ht="12.75">
      <c r="A110" s="294"/>
      <c r="B110" s="294"/>
      <c r="C110" s="294"/>
      <c r="D110" s="294"/>
      <c r="E110" s="294"/>
      <c r="F110" s="294"/>
      <c r="G110" s="294"/>
      <c r="H110" s="294"/>
      <c r="I110" s="294"/>
      <c r="J110" s="294"/>
    </row>
    <row r="111" spans="1:10" ht="12.75">
      <c r="A111" s="294"/>
      <c r="B111" s="294"/>
      <c r="C111" s="294"/>
      <c r="D111" s="294"/>
      <c r="E111" s="294"/>
      <c r="F111" s="294"/>
      <c r="G111" s="294"/>
      <c r="H111" s="294"/>
      <c r="I111" s="294"/>
      <c r="J111" s="294"/>
    </row>
    <row r="112" spans="1:10" ht="12.75">
      <c r="A112" s="294"/>
      <c r="B112" s="294"/>
      <c r="C112" s="294"/>
      <c r="D112" s="294"/>
      <c r="E112" s="294"/>
      <c r="F112" s="294"/>
      <c r="G112" s="294"/>
      <c r="H112" s="294"/>
      <c r="I112" s="294"/>
      <c r="J112" s="294"/>
    </row>
    <row r="113" spans="1:10" ht="12.75">
      <c r="A113" s="294"/>
      <c r="B113" s="294"/>
      <c r="C113" s="294"/>
      <c r="D113" s="294"/>
      <c r="E113" s="294"/>
      <c r="F113" s="294"/>
      <c r="G113" s="294"/>
      <c r="H113" s="294"/>
      <c r="I113" s="294"/>
      <c r="J113" s="294"/>
    </row>
    <row r="114" spans="1:10" ht="12.75">
      <c r="A114" s="294"/>
      <c r="B114" s="294"/>
      <c r="C114" s="294"/>
      <c r="D114" s="294"/>
      <c r="E114" s="294"/>
      <c r="F114" s="294"/>
      <c r="G114" s="294"/>
      <c r="H114" s="294"/>
      <c r="I114" s="294"/>
      <c r="J114" s="294"/>
    </row>
    <row r="115" spans="1:10" ht="12.75">
      <c r="A115" s="294"/>
      <c r="B115" s="294"/>
      <c r="C115" s="294"/>
      <c r="D115" s="294"/>
      <c r="E115" s="294"/>
      <c r="F115" s="294"/>
      <c r="G115" s="294"/>
      <c r="H115" s="294"/>
      <c r="I115" s="294"/>
      <c r="J115" s="294"/>
    </row>
    <row r="116" spans="1:10" ht="12.75">
      <c r="A116" s="294"/>
      <c r="B116" s="294"/>
      <c r="C116" s="294"/>
      <c r="D116" s="294"/>
      <c r="E116" s="294"/>
      <c r="F116" s="294"/>
      <c r="G116" s="294"/>
      <c r="H116" s="294"/>
      <c r="I116" s="294"/>
      <c r="J116" s="294"/>
    </row>
    <row r="117" spans="1:10" ht="12.75">
      <c r="A117" s="294"/>
      <c r="B117" s="294"/>
      <c r="C117" s="294"/>
      <c r="D117" s="294"/>
      <c r="E117" s="294"/>
      <c r="F117" s="294"/>
      <c r="G117" s="294"/>
      <c r="H117" s="294"/>
      <c r="I117" s="294"/>
      <c r="J117" s="294"/>
    </row>
    <row r="118" spans="1:10" ht="12.75">
      <c r="A118" s="294"/>
      <c r="B118" s="294"/>
      <c r="C118" s="294"/>
      <c r="D118" s="294"/>
      <c r="E118" s="294"/>
      <c r="F118" s="294"/>
      <c r="G118" s="294"/>
      <c r="H118" s="294"/>
      <c r="I118" s="294"/>
      <c r="J118" s="294"/>
    </row>
    <row r="119" spans="1:10" ht="12.75">
      <c r="A119" s="294"/>
      <c r="B119" s="294"/>
      <c r="C119" s="294"/>
      <c r="D119" s="294"/>
      <c r="E119" s="294"/>
      <c r="F119" s="294"/>
      <c r="G119" s="294"/>
      <c r="H119" s="294"/>
      <c r="I119" s="294"/>
      <c r="J119" s="294"/>
    </row>
    <row r="120" spans="1:10" ht="12.75">
      <c r="A120" s="294"/>
      <c r="B120" s="294"/>
      <c r="C120" s="294"/>
      <c r="D120" s="294"/>
      <c r="E120" s="294"/>
      <c r="F120" s="294"/>
      <c r="G120" s="294"/>
      <c r="H120" s="294"/>
      <c r="I120" s="294"/>
      <c r="J120" s="294"/>
    </row>
    <row r="121" spans="1:10" ht="12.75">
      <c r="A121" s="294"/>
      <c r="B121" s="294"/>
      <c r="C121" s="294"/>
      <c r="D121" s="294"/>
      <c r="E121" s="294"/>
      <c r="F121" s="294"/>
      <c r="G121" s="294"/>
      <c r="H121" s="294"/>
      <c r="I121" s="294"/>
      <c r="J121" s="294"/>
    </row>
    <row r="122" spans="1:10" ht="12.75">
      <c r="A122" s="294"/>
      <c r="B122" s="294"/>
      <c r="C122" s="294"/>
      <c r="D122" s="294"/>
      <c r="E122" s="294"/>
      <c r="F122" s="294"/>
      <c r="G122" s="294"/>
      <c r="H122" s="294"/>
      <c r="I122" s="294"/>
      <c r="J122" s="294"/>
    </row>
    <row r="123" spans="1:10" ht="12.75">
      <c r="A123" s="294"/>
      <c r="B123" s="294"/>
      <c r="C123" s="294"/>
      <c r="D123" s="294"/>
      <c r="E123" s="294"/>
      <c r="F123" s="294"/>
      <c r="G123" s="294"/>
      <c r="H123" s="294"/>
      <c r="I123" s="294"/>
      <c r="J123" s="294"/>
    </row>
    <row r="124" spans="1:10" ht="12.75">
      <c r="A124" s="294"/>
      <c r="B124" s="294"/>
      <c r="C124" s="294"/>
      <c r="D124" s="294"/>
      <c r="E124" s="294"/>
      <c r="F124" s="294"/>
      <c r="G124" s="294"/>
      <c r="H124" s="294"/>
      <c r="I124" s="294"/>
      <c r="J124" s="294"/>
    </row>
    <row r="125" spans="1:10" ht="12.75">
      <c r="A125" s="294"/>
      <c r="B125" s="294"/>
      <c r="C125" s="294"/>
      <c r="D125" s="294"/>
      <c r="E125" s="294"/>
      <c r="F125" s="294"/>
      <c r="G125" s="294"/>
      <c r="H125" s="294"/>
      <c r="I125" s="294"/>
      <c r="J125" s="294"/>
    </row>
    <row r="126" spans="1:10" ht="12.75">
      <c r="A126" s="294"/>
      <c r="B126" s="294"/>
      <c r="C126" s="294"/>
      <c r="D126" s="294"/>
      <c r="E126" s="294"/>
      <c r="F126" s="294"/>
      <c r="G126" s="294"/>
      <c r="H126" s="294"/>
      <c r="I126" s="294"/>
      <c r="J126" s="294"/>
    </row>
    <row r="127" spans="1:10" ht="12.75">
      <c r="A127" s="294"/>
      <c r="B127" s="294"/>
      <c r="C127" s="294"/>
      <c r="D127" s="294"/>
      <c r="E127" s="294"/>
      <c r="F127" s="294"/>
      <c r="G127" s="294"/>
      <c r="H127" s="294"/>
      <c r="I127" s="294"/>
      <c r="J127" s="294"/>
    </row>
    <row r="128" spans="1:10" ht="12.75">
      <c r="A128" s="294"/>
      <c r="B128" s="294"/>
      <c r="C128" s="294"/>
      <c r="D128" s="294"/>
      <c r="E128" s="294"/>
      <c r="F128" s="294"/>
      <c r="G128" s="294"/>
      <c r="H128" s="294"/>
      <c r="I128" s="294"/>
      <c r="J128" s="294"/>
    </row>
    <row r="129" spans="1:10" ht="12.75">
      <c r="A129" s="294"/>
      <c r="B129" s="294"/>
      <c r="C129" s="294"/>
      <c r="D129" s="294"/>
      <c r="E129" s="294"/>
      <c r="F129" s="294"/>
      <c r="G129" s="294"/>
      <c r="H129" s="294"/>
      <c r="I129" s="294"/>
      <c r="J129" s="294"/>
    </row>
    <row r="130" spans="1:10" ht="12.75">
      <c r="A130" s="294"/>
      <c r="B130" s="294"/>
      <c r="C130" s="294"/>
      <c r="D130" s="294"/>
      <c r="E130" s="294"/>
      <c r="F130" s="294"/>
      <c r="G130" s="294"/>
      <c r="H130" s="294"/>
      <c r="I130" s="294"/>
      <c r="J130" s="294"/>
    </row>
    <row r="131" spans="1:10" ht="12.75">
      <c r="A131" s="294"/>
      <c r="B131" s="294"/>
      <c r="C131" s="294"/>
      <c r="D131" s="294"/>
      <c r="E131" s="294"/>
      <c r="F131" s="294"/>
      <c r="G131" s="294"/>
      <c r="H131" s="294"/>
      <c r="I131" s="294"/>
      <c r="J131" s="294"/>
    </row>
    <row r="132" spans="1:10" ht="12.75">
      <c r="A132" s="294"/>
      <c r="B132" s="294"/>
      <c r="C132" s="294"/>
      <c r="D132" s="294"/>
      <c r="E132" s="294"/>
      <c r="F132" s="294"/>
      <c r="G132" s="294"/>
      <c r="H132" s="294"/>
      <c r="I132" s="294"/>
      <c r="J132" s="294"/>
    </row>
    <row r="133" spans="1:10" ht="12.75">
      <c r="A133" s="294"/>
      <c r="B133" s="294"/>
      <c r="C133" s="294"/>
      <c r="D133" s="294"/>
      <c r="E133" s="294"/>
      <c r="F133" s="294"/>
      <c r="G133" s="294"/>
      <c r="H133" s="294"/>
      <c r="I133" s="294"/>
      <c r="J133" s="294"/>
    </row>
    <row r="134" spans="1:10" ht="12.75">
      <c r="A134" s="294"/>
      <c r="B134" s="294"/>
      <c r="C134" s="294"/>
      <c r="D134" s="294"/>
      <c r="E134" s="294"/>
      <c r="F134" s="294"/>
      <c r="G134" s="294"/>
      <c r="H134" s="294"/>
      <c r="I134" s="294"/>
      <c r="J134" s="294"/>
    </row>
    <row r="135" spans="1:10" ht="12.75">
      <c r="A135" s="294"/>
      <c r="B135" s="294"/>
      <c r="C135" s="294"/>
      <c r="D135" s="294"/>
      <c r="E135" s="294"/>
      <c r="F135" s="294"/>
      <c r="G135" s="294"/>
      <c r="H135" s="294"/>
      <c r="I135" s="294"/>
      <c r="J135" s="294"/>
    </row>
    <row r="136" spans="1:10" ht="12.75">
      <c r="A136" s="294"/>
      <c r="B136" s="294"/>
      <c r="C136" s="294"/>
      <c r="D136" s="294"/>
      <c r="E136" s="294"/>
      <c r="F136" s="294"/>
      <c r="G136" s="294"/>
      <c r="H136" s="294"/>
      <c r="I136" s="294"/>
      <c r="J136" s="294"/>
    </row>
    <row r="137" spans="1:10" ht="12.75">
      <c r="A137" s="294"/>
      <c r="B137" s="294"/>
      <c r="C137" s="294"/>
      <c r="D137" s="294"/>
      <c r="E137" s="294"/>
      <c r="F137" s="294"/>
      <c r="G137" s="294"/>
      <c r="H137" s="294"/>
      <c r="I137" s="294"/>
      <c r="J137" s="294"/>
    </row>
    <row r="138" spans="1:10" ht="12.75">
      <c r="A138" s="294"/>
      <c r="B138" s="294"/>
      <c r="C138" s="294"/>
      <c r="D138" s="294"/>
      <c r="E138" s="294"/>
      <c r="F138" s="294"/>
      <c r="G138" s="294"/>
      <c r="H138" s="294"/>
      <c r="I138" s="294"/>
      <c r="J138" s="294"/>
    </row>
    <row r="139" spans="1:10" ht="12.75">
      <c r="A139" s="294"/>
      <c r="B139" s="294"/>
      <c r="C139" s="294"/>
      <c r="D139" s="294"/>
      <c r="E139" s="294"/>
      <c r="F139" s="294"/>
      <c r="G139" s="294"/>
      <c r="H139" s="294"/>
      <c r="I139" s="294"/>
      <c r="J139" s="294"/>
    </row>
    <row r="140" spans="1:10" ht="12.75">
      <c r="A140" s="294"/>
      <c r="B140" s="294"/>
      <c r="C140" s="294"/>
      <c r="D140" s="294"/>
      <c r="E140" s="294"/>
      <c r="F140" s="294"/>
      <c r="G140" s="294"/>
      <c r="H140" s="294"/>
      <c r="I140" s="294"/>
      <c r="J140" s="294"/>
    </row>
    <row r="141" spans="1:10" ht="12.75">
      <c r="A141" s="294"/>
      <c r="B141" s="294"/>
      <c r="C141" s="294"/>
      <c r="D141" s="294"/>
      <c r="E141" s="294"/>
      <c r="F141" s="294"/>
      <c r="G141" s="294"/>
      <c r="H141" s="294"/>
      <c r="I141" s="294"/>
      <c r="J141" s="294"/>
    </row>
    <row r="142" spans="1:10" ht="12.75">
      <c r="A142" s="294"/>
      <c r="B142" s="294"/>
      <c r="C142" s="294"/>
      <c r="D142" s="294"/>
      <c r="E142" s="294"/>
      <c r="F142" s="294"/>
      <c r="G142" s="294"/>
      <c r="H142" s="294"/>
      <c r="I142" s="294"/>
      <c r="J142" s="294"/>
    </row>
    <row r="143" spans="1:10" ht="12.75">
      <c r="A143" s="294"/>
      <c r="B143" s="294"/>
      <c r="C143" s="294"/>
      <c r="D143" s="294"/>
      <c r="E143" s="294"/>
      <c r="F143" s="294"/>
      <c r="G143" s="294"/>
      <c r="H143" s="294"/>
      <c r="I143" s="294"/>
      <c r="J143" s="294"/>
    </row>
    <row r="144" spans="1:10" ht="12.75">
      <c r="A144" s="294"/>
      <c r="B144" s="294"/>
      <c r="C144" s="294"/>
      <c r="D144" s="294"/>
      <c r="E144" s="294"/>
      <c r="F144" s="294"/>
      <c r="G144" s="294"/>
      <c r="H144" s="294"/>
      <c r="I144" s="294"/>
      <c r="J144" s="294"/>
    </row>
    <row r="145" spans="1:10" ht="12.75">
      <c r="A145" s="294"/>
      <c r="B145" s="294"/>
      <c r="C145" s="294"/>
      <c r="D145" s="294"/>
      <c r="E145" s="294"/>
      <c r="F145" s="294"/>
      <c r="G145" s="294"/>
      <c r="H145" s="294"/>
      <c r="I145" s="294"/>
      <c r="J145" s="294"/>
    </row>
    <row r="146" spans="1:10" ht="12.75">
      <c r="A146" s="294"/>
      <c r="B146" s="294"/>
      <c r="C146" s="294"/>
      <c r="D146" s="294"/>
      <c r="E146" s="294"/>
      <c r="F146" s="294"/>
      <c r="G146" s="294"/>
      <c r="H146" s="294"/>
      <c r="I146" s="294"/>
      <c r="J146" s="294"/>
    </row>
    <row r="147" spans="1:10" ht="12.75">
      <c r="A147" s="294"/>
      <c r="B147" s="294"/>
      <c r="C147" s="294"/>
      <c r="D147" s="294"/>
      <c r="E147" s="294"/>
      <c r="F147" s="294"/>
      <c r="G147" s="294"/>
      <c r="H147" s="294"/>
      <c r="I147" s="294"/>
      <c r="J147" s="294"/>
    </row>
    <row r="148" spans="1:10" ht="12.75">
      <c r="A148" s="294"/>
      <c r="B148" s="294"/>
      <c r="C148" s="294"/>
      <c r="D148" s="294"/>
      <c r="E148" s="294"/>
      <c r="F148" s="294"/>
      <c r="G148" s="294"/>
      <c r="H148" s="294"/>
      <c r="I148" s="294"/>
      <c r="J148" s="294"/>
    </row>
    <row r="149" spans="1:10" ht="12.75">
      <c r="A149" s="294"/>
      <c r="B149" s="294"/>
      <c r="C149" s="294"/>
      <c r="D149" s="294"/>
      <c r="E149" s="294"/>
      <c r="F149" s="294"/>
      <c r="G149" s="294"/>
      <c r="H149" s="294"/>
      <c r="I149" s="294"/>
      <c r="J149" s="294"/>
    </row>
    <row r="150" spans="1:10" ht="12.75">
      <c r="A150" s="294"/>
      <c r="B150" s="294"/>
      <c r="C150" s="294"/>
      <c r="D150" s="294"/>
      <c r="E150" s="294"/>
      <c r="F150" s="294"/>
      <c r="G150" s="294"/>
      <c r="H150" s="294"/>
      <c r="I150" s="294"/>
      <c r="J150" s="294"/>
    </row>
  </sheetData>
  <sheetProtection/>
  <mergeCells count="2">
    <mergeCell ref="A2:J2"/>
    <mergeCell ref="A4:J150"/>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2018-02-27T12:24:33Z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